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CCharles\Forms - Guides - Memos\"/>
    </mc:Choice>
  </mc:AlternateContent>
  <xr:revisionPtr revIDLastSave="0" documentId="8_{DE70E38D-3CA6-45C1-8AA7-44E25831539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 Sheet" sheetId="9" r:id="rId1"/>
    <sheet name="Month 1" sheetId="3" r:id="rId2"/>
    <sheet name="Month 2" sheetId="6" r:id="rId3"/>
    <sheet name="Month 3" sheetId="7" r:id="rId4"/>
    <sheet name="Mileage Table" sheetId="1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7" l="1"/>
  <c r="K20" i="7" s="1"/>
  <c r="J59" i="7"/>
  <c r="J58" i="7"/>
  <c r="J57" i="7"/>
  <c r="J56" i="7"/>
  <c r="J55" i="7"/>
  <c r="J54" i="7"/>
  <c r="J53" i="7"/>
  <c r="K53" i="7" s="1"/>
  <c r="J52" i="7"/>
  <c r="J51" i="7"/>
  <c r="J50" i="7"/>
  <c r="J49" i="7"/>
  <c r="J48" i="7"/>
  <c r="J47" i="7"/>
  <c r="J46" i="7"/>
  <c r="J45" i="7"/>
  <c r="K45" i="7" s="1"/>
  <c r="J44" i="7"/>
  <c r="J43" i="7"/>
  <c r="J42" i="7"/>
  <c r="J41" i="7"/>
  <c r="J40" i="7"/>
  <c r="J39" i="7"/>
  <c r="J38" i="7"/>
  <c r="J37" i="7"/>
  <c r="K37" i="7" s="1"/>
  <c r="J36" i="7"/>
  <c r="J35" i="7"/>
  <c r="J34" i="7"/>
  <c r="J33" i="7"/>
  <c r="J32" i="7"/>
  <c r="J31" i="7"/>
  <c r="J30" i="7"/>
  <c r="J29" i="7"/>
  <c r="K29" i="7" s="1"/>
  <c r="J28" i="7"/>
  <c r="J27" i="7"/>
  <c r="K27" i="7" s="1"/>
  <c r="J26" i="7"/>
  <c r="J25" i="7"/>
  <c r="J24" i="7"/>
  <c r="J23" i="7"/>
  <c r="J22" i="7"/>
  <c r="J21" i="7"/>
  <c r="K21" i="7" s="1"/>
  <c r="J59" i="6"/>
  <c r="J58" i="6"/>
  <c r="J57" i="6"/>
  <c r="J56" i="6"/>
  <c r="J55" i="6"/>
  <c r="J54" i="6"/>
  <c r="J53" i="6"/>
  <c r="J52" i="6"/>
  <c r="K52" i="6" s="1"/>
  <c r="J51" i="6"/>
  <c r="J50" i="6"/>
  <c r="J49" i="6"/>
  <c r="J48" i="6"/>
  <c r="J47" i="6"/>
  <c r="J46" i="6"/>
  <c r="J45" i="6"/>
  <c r="J44" i="6"/>
  <c r="K44" i="6" s="1"/>
  <c r="J43" i="6"/>
  <c r="J42" i="6"/>
  <c r="J41" i="6"/>
  <c r="J40" i="6"/>
  <c r="J39" i="6"/>
  <c r="J38" i="6"/>
  <c r="J37" i="6"/>
  <c r="J36" i="6"/>
  <c r="K36" i="6" s="1"/>
  <c r="J35" i="6"/>
  <c r="J34" i="6"/>
  <c r="J33" i="6"/>
  <c r="J32" i="6"/>
  <c r="J31" i="6"/>
  <c r="J30" i="6"/>
  <c r="J29" i="6"/>
  <c r="J28" i="6"/>
  <c r="K28" i="6" s="1"/>
  <c r="J27" i="6"/>
  <c r="J26" i="6"/>
  <c r="J25" i="6"/>
  <c r="J24" i="6"/>
  <c r="J23" i="6"/>
  <c r="J22" i="6"/>
  <c r="J21" i="6"/>
  <c r="J20" i="6"/>
  <c r="K20" i="6" s="1"/>
  <c r="J59" i="3"/>
  <c r="J58" i="3"/>
  <c r="K58" i="3" s="1"/>
  <c r="J57" i="3"/>
  <c r="J56" i="3"/>
  <c r="J55" i="3"/>
  <c r="J54" i="3"/>
  <c r="K54" i="3" s="1"/>
  <c r="J53" i="3"/>
  <c r="J52" i="3"/>
  <c r="K52" i="3" s="1"/>
  <c r="J51" i="3"/>
  <c r="J50" i="3"/>
  <c r="K50" i="3" s="1"/>
  <c r="J49" i="3"/>
  <c r="J48" i="3"/>
  <c r="J47" i="3"/>
  <c r="J46" i="3"/>
  <c r="K46" i="3" s="1"/>
  <c r="J45" i="3"/>
  <c r="J44" i="3"/>
  <c r="K44" i="3" s="1"/>
  <c r="J43" i="3"/>
  <c r="J42" i="3"/>
  <c r="K42" i="3" s="1"/>
  <c r="J41" i="3"/>
  <c r="J40" i="3"/>
  <c r="J39" i="3"/>
  <c r="J38" i="3"/>
  <c r="K38" i="3" s="1"/>
  <c r="J37" i="3"/>
  <c r="J36" i="3"/>
  <c r="K36" i="3" s="1"/>
  <c r="J35" i="3"/>
  <c r="J34" i="3"/>
  <c r="K34" i="3" s="1"/>
  <c r="J33" i="3"/>
  <c r="J32" i="3"/>
  <c r="J31" i="3"/>
  <c r="J30" i="3"/>
  <c r="K30" i="3" s="1"/>
  <c r="J29" i="3"/>
  <c r="J28" i="3"/>
  <c r="K28" i="3" s="1"/>
  <c r="J27" i="3"/>
  <c r="K27" i="3" s="1"/>
  <c r="J26" i="3"/>
  <c r="K26" i="3" s="1"/>
  <c r="J25" i="3"/>
  <c r="J24" i="3"/>
  <c r="J23" i="3"/>
  <c r="J22" i="3"/>
  <c r="J21" i="3"/>
  <c r="K21" i="3" s="1"/>
  <c r="J20" i="3"/>
  <c r="K20" i="3" s="1"/>
  <c r="K59" i="7"/>
  <c r="K58" i="7"/>
  <c r="K57" i="7"/>
  <c r="K56" i="7"/>
  <c r="K55" i="7"/>
  <c r="K54" i="7"/>
  <c r="K52" i="7"/>
  <c r="K51" i="7"/>
  <c r="K50" i="7"/>
  <c r="K49" i="7"/>
  <c r="K48" i="7"/>
  <c r="K47" i="7"/>
  <c r="K46" i="7"/>
  <c r="K44" i="7"/>
  <c r="K43" i="7"/>
  <c r="K42" i="7"/>
  <c r="K41" i="7"/>
  <c r="K40" i="7"/>
  <c r="K39" i="7"/>
  <c r="K38" i="7"/>
  <c r="K36" i="7"/>
  <c r="K35" i="7"/>
  <c r="K34" i="7"/>
  <c r="K33" i="7"/>
  <c r="K32" i="7"/>
  <c r="K31" i="7"/>
  <c r="K30" i="7"/>
  <c r="K28" i="7"/>
  <c r="K26" i="7"/>
  <c r="K25" i="7"/>
  <c r="K24" i="7"/>
  <c r="K23" i="7"/>
  <c r="K22" i="7"/>
  <c r="K59" i="6"/>
  <c r="K58" i="6"/>
  <c r="K57" i="6"/>
  <c r="K56" i="6"/>
  <c r="K55" i="6"/>
  <c r="K54" i="6"/>
  <c r="K53" i="6"/>
  <c r="K51" i="6"/>
  <c r="K50" i="6"/>
  <c r="K49" i="6"/>
  <c r="K48" i="6"/>
  <c r="K47" i="6"/>
  <c r="K46" i="6"/>
  <c r="K45" i="6"/>
  <c r="K43" i="6"/>
  <c r="K42" i="6"/>
  <c r="K41" i="6"/>
  <c r="K40" i="6"/>
  <c r="K39" i="6"/>
  <c r="K38" i="6"/>
  <c r="K37" i="6"/>
  <c r="K35" i="6"/>
  <c r="K34" i="6"/>
  <c r="K33" i="6"/>
  <c r="K32" i="6"/>
  <c r="K31" i="6"/>
  <c r="K30" i="6"/>
  <c r="K29" i="6"/>
  <c r="K27" i="6"/>
  <c r="K26" i="6"/>
  <c r="K25" i="6"/>
  <c r="K24" i="6"/>
  <c r="K23" i="6"/>
  <c r="K22" i="6"/>
  <c r="K21" i="6"/>
  <c r="K24" i="3"/>
  <c r="K59" i="3"/>
  <c r="K57" i="3"/>
  <c r="K56" i="3"/>
  <c r="K55" i="3"/>
  <c r="K53" i="3"/>
  <c r="K51" i="3"/>
  <c r="K49" i="3"/>
  <c r="K48" i="3"/>
  <c r="K47" i="3"/>
  <c r="K45" i="3"/>
  <c r="K43" i="3"/>
  <c r="K41" i="3"/>
  <c r="K40" i="3"/>
  <c r="K39" i="3"/>
  <c r="K37" i="3"/>
  <c r="K35" i="3"/>
  <c r="K33" i="3"/>
  <c r="K32" i="3"/>
  <c r="K31" i="3"/>
  <c r="K29" i="3"/>
  <c r="K25" i="3"/>
  <c r="K23" i="3"/>
  <c r="K22" i="3"/>
  <c r="J60" i="7" l="1"/>
  <c r="J60" i="6"/>
  <c r="J60" i="3"/>
  <c r="K60" i="3" s="1"/>
  <c r="K60" i="7" l="1"/>
  <c r="K14" i="7"/>
  <c r="K17" i="7" s="1"/>
  <c r="C10" i="9" s="1"/>
  <c r="K60" i="6"/>
  <c r="K14" i="6"/>
  <c r="K17" i="6" s="1"/>
  <c r="C9" i="9" s="1"/>
  <c r="K14" i="3"/>
  <c r="K17" i="3" s="1"/>
  <c r="C8" i="9" s="1"/>
  <c r="C11" i="9" l="1"/>
</calcChain>
</file>

<file path=xl/sharedStrings.xml><?xml version="1.0" encoding="utf-8"?>
<sst xmlns="http://schemas.openxmlformats.org/spreadsheetml/2006/main" count="165" uniqueCount="70">
  <si>
    <t>Conejo Valley Unified School District</t>
  </si>
  <si>
    <t>Employee Name</t>
  </si>
  <si>
    <t>PO#</t>
  </si>
  <si>
    <t>Location</t>
  </si>
  <si>
    <t>Red Cells at the bottom will disappear when you complete them-see Instruction Tab for help.</t>
  </si>
  <si>
    <t>Instructions: Please complete this form by filing in your name, PO #, date and location if applicable. (rows 4-5)</t>
  </si>
  <si>
    <t>Complete the information below just as you did previously with the handwritten form. (Date of Trip, Destination, Reason and Mileage)</t>
  </si>
  <si>
    <r>
      <t xml:space="preserve">This form will calculate for you based on the mileage you enter in column H. </t>
    </r>
    <r>
      <rPr>
        <b/>
        <sz val="11"/>
        <color theme="1"/>
        <rFont val="Calibri"/>
        <family val="2"/>
        <scheme val="minor"/>
      </rPr>
      <t>DO NOT FILL IN SHADED AREAS</t>
    </r>
    <r>
      <rPr>
        <sz val="10"/>
        <color rgb="FF000000"/>
        <rFont val="Times New Roman"/>
        <family val="1"/>
      </rPr>
      <t xml:space="preserve">. Save this file  each time you enter new information. </t>
    </r>
  </si>
  <si>
    <r>
      <t xml:space="preserve">When completed, SEND it to your Administrative Assistant or whomever you would normally give it to, as </t>
    </r>
    <r>
      <rPr>
        <b/>
        <sz val="11"/>
        <color theme="1"/>
        <rFont val="Calibri"/>
        <family val="2"/>
        <scheme val="minor"/>
      </rPr>
      <t>an attachment via email.</t>
    </r>
    <r>
      <rPr>
        <sz val="10"/>
        <color rgb="FF000000"/>
        <rFont val="Times New Roman"/>
        <family val="1"/>
      </rPr>
      <t xml:space="preserve"> This will help eliminate </t>
    </r>
  </si>
  <si>
    <t>paper as well as streamline the process. PLEASE TYPE YOUR NAME IN CELL B62, ABOVE THE SIGNATURE LINE, and THE DATE YOU ARE COMPLETING THE FORM IN CELL F62</t>
  </si>
  <si>
    <t>Total Miles to be reimbursed</t>
  </si>
  <si>
    <t>District Mileage rate</t>
  </si>
  <si>
    <t>Reimbursement:</t>
  </si>
  <si>
    <t>Date of Trip</t>
  </si>
  <si>
    <t>Start</t>
  </si>
  <si>
    <t>Destination</t>
  </si>
  <si>
    <t>Reason</t>
  </si>
  <si>
    <t>Mileage</t>
  </si>
  <si>
    <t>Amount</t>
  </si>
  <si>
    <t>Aspen</t>
  </si>
  <si>
    <t>TOTAL</t>
  </si>
  <si>
    <t>Employee Signature</t>
  </si>
  <si>
    <t>Date</t>
  </si>
  <si>
    <t>Approved by</t>
  </si>
  <si>
    <r>
      <rPr>
        <b/>
        <sz val="5.5"/>
        <rFont val="Arial"/>
        <family val="2"/>
      </rPr>
      <t>Legend</t>
    </r>
  </si>
  <si>
    <r>
      <rPr>
        <b/>
        <sz val="5.5"/>
        <rFont val="Arial"/>
        <family val="2"/>
      </rPr>
      <t>CVAE</t>
    </r>
    <r>
      <rPr>
        <sz val="5.5"/>
        <rFont val="Arial"/>
        <family val="2"/>
      </rPr>
      <t xml:space="preserve">: Coneo Valley Adult Education
</t>
    </r>
    <r>
      <rPr>
        <b/>
        <sz val="5.5"/>
        <rFont val="Arial"/>
        <family val="2"/>
      </rPr>
      <t>DEC</t>
    </r>
    <r>
      <rPr>
        <sz val="5.5"/>
        <rFont val="Arial"/>
        <family val="2"/>
      </rPr>
      <t xml:space="preserve">: District Educational Center
</t>
    </r>
    <r>
      <rPr>
        <b/>
        <sz val="5.5"/>
        <rFont val="Arial"/>
        <family val="2"/>
      </rPr>
      <t>DOC</t>
    </r>
    <r>
      <rPr>
        <sz val="5.5"/>
        <rFont val="Arial"/>
        <family val="2"/>
      </rPr>
      <t xml:space="preserve">: District Operations Center / Maintenance
</t>
    </r>
    <r>
      <rPr>
        <b/>
        <sz val="5.5"/>
        <rFont val="Arial"/>
        <family val="2"/>
      </rPr>
      <t>Ind Study</t>
    </r>
    <r>
      <rPr>
        <sz val="5.5"/>
        <rFont val="Arial"/>
        <family val="2"/>
      </rPr>
      <t xml:space="preserve">: Independent Study
</t>
    </r>
    <r>
      <rPr>
        <b/>
        <sz val="5.5"/>
        <rFont val="Arial"/>
        <family val="2"/>
      </rPr>
      <t>Lang</t>
    </r>
    <r>
      <rPr>
        <sz val="5.5"/>
        <rFont val="Arial"/>
        <family val="2"/>
      </rPr>
      <t xml:space="preserve">: Lang Ranch Elementary / SHINE Home Scho
</t>
    </r>
    <r>
      <rPr>
        <b/>
        <sz val="5.5"/>
        <rFont val="Arial"/>
        <family val="2"/>
      </rPr>
      <t>NPHS</t>
    </r>
    <r>
      <rPr>
        <sz val="5.5"/>
        <rFont val="Arial"/>
        <family val="2"/>
      </rPr>
      <t xml:space="preserve">:Newbury Park High School
</t>
    </r>
    <r>
      <rPr>
        <b/>
        <sz val="5.5"/>
        <rFont val="Arial"/>
        <family val="2"/>
      </rPr>
      <t>OCLM</t>
    </r>
    <r>
      <rPr>
        <sz val="5.5"/>
        <rFont val="Arial"/>
        <family val="2"/>
      </rPr>
      <t xml:space="preserve">: Open Classroom Leadership Magnet </t>
    </r>
    <r>
      <rPr>
        <b/>
        <sz val="5.5"/>
        <rFont val="Arial"/>
        <family val="2"/>
      </rPr>
      <t>TOHS</t>
    </r>
    <r>
      <rPr>
        <sz val="5.5"/>
        <rFont val="Arial"/>
        <family val="2"/>
      </rPr>
      <t xml:space="preserve">: Thouand Oaks High School </t>
    </r>
    <r>
      <rPr>
        <b/>
        <sz val="5.5"/>
        <rFont val="Arial"/>
        <family val="2"/>
      </rPr>
      <t>Westlake Elem</t>
    </r>
    <r>
      <rPr>
        <sz val="5.5"/>
        <rFont val="Arial"/>
        <family val="2"/>
      </rPr>
      <t xml:space="preserve">: Westlake Elementary
</t>
    </r>
    <r>
      <rPr>
        <b/>
        <sz val="5.5"/>
        <rFont val="Arial"/>
        <family val="2"/>
      </rPr>
      <t>WHS</t>
    </r>
    <r>
      <rPr>
        <sz val="5.5"/>
        <rFont val="Arial"/>
        <family val="2"/>
      </rPr>
      <t xml:space="preserve">: Westlake High School
</t>
    </r>
    <r>
      <rPr>
        <b/>
        <sz val="5.5"/>
        <rFont val="Arial"/>
        <family val="2"/>
      </rPr>
      <t>UC</t>
    </r>
    <r>
      <rPr>
        <sz val="5.5"/>
        <rFont val="Arial"/>
        <family val="2"/>
      </rPr>
      <t>: University Center</t>
    </r>
  </si>
  <si>
    <r>
      <rPr>
        <sz val="5.5"/>
        <rFont val="Arial"/>
        <family val="2"/>
      </rPr>
      <t>Established January 2021</t>
    </r>
  </si>
  <si>
    <t>Madrona</t>
  </si>
  <si>
    <t>Los Cerritos</t>
  </si>
  <si>
    <t>DOC</t>
  </si>
  <si>
    <t>TOHS</t>
  </si>
  <si>
    <t>DEC</t>
  </si>
  <si>
    <t>All mileage is one-way</t>
  </si>
  <si>
    <t>Acacia</t>
  </si>
  <si>
    <t>Banyan</t>
  </si>
  <si>
    <t>Century / Ind Study</t>
  </si>
  <si>
    <t>City Center</t>
  </si>
  <si>
    <t>Colina</t>
  </si>
  <si>
    <t>Conejo Elementary/ OCLM</t>
  </si>
  <si>
    <t>Waverly (CVAE)</t>
  </si>
  <si>
    <t>CVHS</t>
  </si>
  <si>
    <t>Cypress</t>
  </si>
  <si>
    <t>EARTHS</t>
  </si>
  <si>
    <t>Glenwood</t>
  </si>
  <si>
    <t>Ladera</t>
  </si>
  <si>
    <t>Lang</t>
  </si>
  <si>
    <t>Maple</t>
  </si>
  <si>
    <t>NPHS</t>
  </si>
  <si>
    <t>Redwood</t>
  </si>
  <si>
    <t>Sequoia</t>
  </si>
  <si>
    <t>Sycamore</t>
  </si>
  <si>
    <t>Walnut</t>
  </si>
  <si>
    <t>Weathersfield</t>
  </si>
  <si>
    <t>Westlake Elem</t>
  </si>
  <si>
    <t>WHS</t>
  </si>
  <si>
    <t>Westlake Hills</t>
  </si>
  <si>
    <t>Wildwood</t>
  </si>
  <si>
    <t>Conejo Elementary/OCLM</t>
  </si>
  <si>
    <t>Other</t>
  </si>
  <si>
    <t>Date:</t>
  </si>
  <si>
    <t>Quarter #</t>
  </si>
  <si>
    <t>Month 1</t>
  </si>
  <si>
    <t>Total Reimbursement</t>
  </si>
  <si>
    <t>Month 2</t>
  </si>
  <si>
    <t>Month 3</t>
  </si>
  <si>
    <t>Round Trip</t>
  </si>
  <si>
    <t>Yes</t>
  </si>
  <si>
    <t>No</t>
  </si>
  <si>
    <t>University</t>
  </si>
  <si>
    <t>2023 Mileage Reimbursement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</si>
</sst>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.5"/>
      <name val="Arial"/>
      <family val="2"/>
    </font>
    <font>
      <sz val="5.5"/>
      <color rgb="FF000000"/>
      <name val="Arial"/>
      <family val="2"/>
    </font>
    <font>
      <sz val="5.5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5.5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2EFDA"/>
      </patternFill>
    </fill>
    <fill>
      <patternFill patternType="solid">
        <fgColor rgb="FFD9D9D9"/>
      </patternFill>
    </fill>
    <fill>
      <patternFill patternType="solid">
        <fgColor rgb="FFF8CBAD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</fills>
  <borders count="34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44" fontId="4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27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9" fillId="0" borderId="6" xfId="1" applyFont="1" applyBorder="1"/>
    <xf numFmtId="0" fontId="4" fillId="0" borderId="7" xfId="1" applyBorder="1"/>
    <xf numFmtId="0" fontId="4" fillId="5" borderId="0" xfId="1" applyFill="1"/>
    <xf numFmtId="44" fontId="0" fillId="5" borderId="8" xfId="2" applyFont="1" applyFill="1" applyBorder="1"/>
    <xf numFmtId="0" fontId="8" fillId="5" borderId="0" xfId="1" applyFont="1" applyFill="1"/>
    <xf numFmtId="0" fontId="4" fillId="0" borderId="9" xfId="1" applyBorder="1"/>
    <xf numFmtId="14" fontId="13" fillId="0" borderId="10" xfId="0" applyNumberFormat="1" applyFont="1" applyBorder="1" applyAlignment="1">
      <alignment horizontal="center"/>
    </xf>
    <xf numFmtId="0" fontId="1" fillId="0" borderId="9" xfId="1" applyFont="1" applyBorder="1"/>
    <xf numFmtId="14" fontId="9" fillId="0" borderId="6" xfId="1" applyNumberFormat="1" applyFont="1" applyBorder="1"/>
    <xf numFmtId="43" fontId="6" fillId="4" borderId="2" xfId="3" applyFont="1" applyFill="1" applyBorder="1" applyAlignment="1">
      <alignment horizontal="right" vertical="top" indent="1" shrinkToFit="1"/>
    </xf>
    <xf numFmtId="43" fontId="6" fillId="3" borderId="2" xfId="3" applyFont="1" applyFill="1" applyBorder="1" applyAlignment="1">
      <alignment horizontal="center" vertical="top" shrinkToFit="1"/>
    </xf>
    <xf numFmtId="43" fontId="6" fillId="3" borderId="2" xfId="3" applyFont="1" applyFill="1" applyBorder="1" applyAlignment="1">
      <alignment horizontal="left" vertical="top" indent="1" shrinkToFit="1"/>
    </xf>
    <xf numFmtId="43" fontId="6" fillId="3" borderId="2" xfId="3" applyFont="1" applyFill="1" applyBorder="1" applyAlignment="1">
      <alignment horizontal="left" vertical="top" shrinkToFit="1"/>
    </xf>
    <xf numFmtId="43" fontId="6" fillId="3" borderId="2" xfId="3" applyFont="1" applyFill="1" applyBorder="1" applyAlignment="1">
      <alignment horizontal="right" vertical="top" shrinkToFit="1"/>
    </xf>
    <xf numFmtId="43" fontId="6" fillId="3" borderId="2" xfId="3" applyFont="1" applyFill="1" applyBorder="1" applyAlignment="1">
      <alignment horizontal="right" vertical="top" indent="1" shrinkToFit="1"/>
    </xf>
    <xf numFmtId="43" fontId="6" fillId="0" borderId="2" xfId="3" applyFont="1" applyBorder="1" applyAlignment="1">
      <alignment horizontal="right" vertical="top" indent="1" shrinkToFit="1"/>
    </xf>
    <xf numFmtId="43" fontId="6" fillId="4" borderId="2" xfId="3" applyFont="1" applyFill="1" applyBorder="1" applyAlignment="1">
      <alignment horizontal="center" vertical="top" shrinkToFit="1"/>
    </xf>
    <xf numFmtId="43" fontId="6" fillId="0" borderId="2" xfId="3" applyFont="1" applyBorder="1" applyAlignment="1">
      <alignment horizontal="center" vertical="top" shrinkToFit="1"/>
    </xf>
    <xf numFmtId="43" fontId="6" fillId="0" borderId="2" xfId="3" applyFont="1" applyBorder="1" applyAlignment="1">
      <alignment horizontal="left" vertical="top" indent="1" shrinkToFit="1"/>
    </xf>
    <xf numFmtId="43" fontId="6" fillId="0" borderId="2" xfId="3" applyFont="1" applyBorder="1" applyAlignment="1">
      <alignment horizontal="left" vertical="top" shrinkToFit="1"/>
    </xf>
    <xf numFmtId="43" fontId="6" fillId="0" borderId="2" xfId="3" applyFont="1" applyBorder="1" applyAlignment="1">
      <alignment horizontal="right" vertical="top" shrinkToFit="1"/>
    </xf>
    <xf numFmtId="43" fontId="6" fillId="4" borderId="2" xfId="3" applyFont="1" applyFill="1" applyBorder="1" applyAlignment="1">
      <alignment horizontal="left" vertical="top" indent="1" shrinkToFit="1"/>
    </xf>
    <xf numFmtId="43" fontId="6" fillId="4" borderId="2" xfId="3" applyFont="1" applyFill="1" applyBorder="1" applyAlignment="1">
      <alignment horizontal="left" vertical="top" indent="2" shrinkToFit="1"/>
    </xf>
    <xf numFmtId="43" fontId="6" fillId="3" borderId="2" xfId="3" applyFont="1" applyFill="1" applyBorder="1" applyAlignment="1">
      <alignment horizontal="left" vertical="top" indent="2" shrinkToFit="1"/>
    </xf>
    <xf numFmtId="0" fontId="8" fillId="0" borderId="10" xfId="1" applyFont="1" applyBorder="1" applyAlignment="1">
      <alignment horizontal="center"/>
    </xf>
    <xf numFmtId="0" fontId="8" fillId="5" borderId="10" xfId="1" applyFont="1" applyFill="1" applyBorder="1" applyAlignment="1">
      <alignment horizontal="center"/>
    </xf>
    <xf numFmtId="0" fontId="4" fillId="5" borderId="10" xfId="1" applyFill="1" applyBorder="1"/>
    <xf numFmtId="0" fontId="4" fillId="0" borderId="10" xfId="1" applyBorder="1"/>
    <xf numFmtId="0" fontId="13" fillId="0" borderId="10" xfId="0" applyFont="1" applyBorder="1" applyAlignment="1">
      <alignment horizontal="center"/>
    </xf>
    <xf numFmtId="0" fontId="8" fillId="5" borderId="10" xfId="1" applyFont="1" applyFill="1" applyBorder="1"/>
    <xf numFmtId="0" fontId="10" fillId="5" borderId="10" xfId="1" applyFont="1" applyFill="1" applyBorder="1"/>
    <xf numFmtId="0" fontId="2" fillId="0" borderId="10" xfId="1" applyFont="1" applyBorder="1" applyAlignment="1">
      <alignment horizontal="center"/>
    </xf>
    <xf numFmtId="0" fontId="12" fillId="0" borderId="14" xfId="1" applyFont="1" applyBorder="1"/>
    <xf numFmtId="0" fontId="12" fillId="0" borderId="16" xfId="1" applyFont="1" applyBorder="1"/>
    <xf numFmtId="0" fontId="4" fillId="0" borderId="15" xfId="1" applyBorder="1"/>
    <xf numFmtId="0" fontId="4" fillId="0" borderId="0" xfId="1" applyBorder="1"/>
    <xf numFmtId="0" fontId="4" fillId="0" borderId="16" xfId="1" applyBorder="1"/>
    <xf numFmtId="0" fontId="11" fillId="0" borderId="15" xfId="1" applyFont="1" applyBorder="1"/>
    <xf numFmtId="0" fontId="11" fillId="0" borderId="0" xfId="1" applyFont="1" applyBorder="1"/>
    <xf numFmtId="0" fontId="11" fillId="0" borderId="16" xfId="1" applyFont="1" applyBorder="1"/>
    <xf numFmtId="14" fontId="4" fillId="0" borderId="0" xfId="1" applyNumberFormat="1" applyBorder="1"/>
    <xf numFmtId="0" fontId="4" fillId="6" borderId="0" xfId="1" applyFill="1" applyBorder="1"/>
    <xf numFmtId="14" fontId="4" fillId="6" borderId="0" xfId="1" applyNumberFormat="1" applyFill="1" applyBorder="1"/>
    <xf numFmtId="0" fontId="3" fillId="6" borderId="0" xfId="1" applyFont="1" applyFill="1" applyBorder="1"/>
    <xf numFmtId="0" fontId="8" fillId="5" borderId="0" xfId="1" applyFont="1" applyFill="1" applyBorder="1"/>
    <xf numFmtId="0" fontId="8" fillId="5" borderId="0" xfId="1" applyFont="1" applyFill="1" applyBorder="1" applyAlignment="1">
      <alignment horizontal="left"/>
    </xf>
    <xf numFmtId="0" fontId="4" fillId="5" borderId="0" xfId="1" applyFill="1" applyBorder="1"/>
    <xf numFmtId="0" fontId="8" fillId="0" borderId="15" xfId="1" applyFont="1" applyBorder="1"/>
    <xf numFmtId="0" fontId="8" fillId="0" borderId="16" xfId="1" applyFont="1" applyBorder="1"/>
    <xf numFmtId="0" fontId="4" fillId="0" borderId="17" xfId="1" applyBorder="1"/>
    <xf numFmtId="0" fontId="4" fillId="0" borderId="18" xfId="1" applyBorder="1"/>
    <xf numFmtId="0" fontId="4" fillId="0" borderId="19" xfId="1" applyBorder="1"/>
    <xf numFmtId="0" fontId="12" fillId="5" borderId="0" xfId="1" applyFont="1" applyFill="1"/>
    <xf numFmtId="0" fontId="11" fillId="5" borderId="0" xfId="1" applyFont="1" applyFill="1"/>
    <xf numFmtId="14" fontId="1" fillId="0" borderId="9" xfId="1" applyNumberFormat="1" applyFont="1" applyBorder="1"/>
    <xf numFmtId="44" fontId="4" fillId="0" borderId="10" xfId="1" applyNumberFormat="1" applyBorder="1"/>
    <xf numFmtId="0" fontId="8" fillId="0" borderId="10" xfId="1" applyFont="1" applyBorder="1" applyAlignment="1">
      <alignment horizontal="right"/>
    </xf>
    <xf numFmtId="0" fontId="1" fillId="0" borderId="10" xfId="1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43" fontId="6" fillId="0" borderId="22" xfId="3" applyFont="1" applyBorder="1" applyAlignment="1">
      <alignment horizontal="left" vertical="top" shrinkToFit="1"/>
    </xf>
    <xf numFmtId="43" fontId="6" fillId="3" borderId="22" xfId="3" applyFont="1" applyFill="1" applyBorder="1" applyAlignment="1">
      <alignment horizontal="left" vertical="top" shrinkToFit="1"/>
    </xf>
    <xf numFmtId="43" fontId="6" fillId="3" borderId="23" xfId="3" applyFont="1" applyFill="1" applyBorder="1" applyAlignment="1">
      <alignment horizontal="center" vertical="top" shrinkToFit="1"/>
    </xf>
    <xf numFmtId="43" fontId="6" fillId="3" borderId="23" xfId="3" applyFont="1" applyFill="1" applyBorder="1" applyAlignment="1">
      <alignment horizontal="left" vertical="top" indent="1" shrinkToFit="1"/>
    </xf>
    <xf numFmtId="43" fontId="6" fillId="3" borderId="23" xfId="3" applyFont="1" applyFill="1" applyBorder="1" applyAlignment="1">
      <alignment horizontal="left" vertical="top" shrinkToFit="1"/>
    </xf>
    <xf numFmtId="43" fontId="6" fillId="3" borderId="23" xfId="3" applyFont="1" applyFill="1" applyBorder="1" applyAlignment="1">
      <alignment horizontal="right" vertical="top" shrinkToFit="1"/>
    </xf>
    <xf numFmtId="43" fontId="6" fillId="3" borderId="23" xfId="3" applyFont="1" applyFill="1" applyBorder="1" applyAlignment="1">
      <alignment horizontal="right" vertical="top" indent="1" shrinkToFit="1"/>
    </xf>
    <xf numFmtId="43" fontId="6" fillId="4" borderId="24" xfId="3" applyFont="1" applyFill="1" applyBorder="1" applyAlignment="1">
      <alignment horizontal="left" vertical="top" shrinkToFit="1"/>
    </xf>
    <xf numFmtId="43" fontId="6" fillId="0" borderId="5" xfId="3" applyFont="1" applyFill="1" applyBorder="1" applyAlignment="1">
      <alignment horizontal="center" vertical="top" shrinkToFit="1"/>
    </xf>
    <xf numFmtId="43" fontId="6" fillId="3" borderId="5" xfId="3" applyFont="1" applyFill="1" applyBorder="1" applyAlignment="1">
      <alignment horizontal="right" vertical="top" shrinkToFit="1"/>
    </xf>
    <xf numFmtId="43" fontId="6" fillId="0" borderId="5" xfId="3" applyFont="1" applyBorder="1" applyAlignment="1">
      <alignment horizontal="right" vertical="top" shrinkToFit="1"/>
    </xf>
    <xf numFmtId="43" fontId="6" fillId="0" borderId="5" xfId="3" applyFont="1" applyBorder="1" applyAlignment="1">
      <alignment horizontal="right" vertical="top" indent="1" shrinkToFit="1"/>
    </xf>
    <xf numFmtId="43" fontId="6" fillId="3" borderId="25" xfId="3" applyFont="1" applyFill="1" applyBorder="1" applyAlignment="1">
      <alignment horizontal="right" vertical="top" shrinkToFit="1"/>
    </xf>
    <xf numFmtId="0" fontId="5" fillId="3" borderId="26" xfId="0" applyFont="1" applyFill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left" vertical="top" wrapText="1" indent="1"/>
    </xf>
    <xf numFmtId="0" fontId="5" fillId="3" borderId="26" xfId="0" applyFont="1" applyFill="1" applyBorder="1" applyAlignment="1">
      <alignment horizontal="left" vertical="top" wrapText="1" indent="3"/>
    </xf>
    <xf numFmtId="0" fontId="5" fillId="3" borderId="26" xfId="0" applyFont="1" applyFill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 indent="2"/>
    </xf>
    <xf numFmtId="0" fontId="5" fillId="0" borderId="26" xfId="0" applyFont="1" applyBorder="1" applyAlignment="1">
      <alignment horizontal="left" vertical="top" wrapText="1" indent="3"/>
    </xf>
    <xf numFmtId="0" fontId="5" fillId="3" borderId="26" xfId="0" applyFont="1" applyFill="1" applyBorder="1" applyAlignment="1">
      <alignment horizontal="left" vertical="top" wrapText="1" indent="2"/>
    </xf>
    <xf numFmtId="0" fontId="5" fillId="3" borderId="27" xfId="0" applyFont="1" applyFill="1" applyBorder="1" applyAlignment="1">
      <alignment horizontal="center" vertical="top" wrapText="1"/>
    </xf>
    <xf numFmtId="0" fontId="5" fillId="3" borderId="28" xfId="0" applyFont="1" applyFill="1" applyBorder="1" applyAlignment="1">
      <alignment horizontal="center" vertical="top" wrapText="1"/>
    </xf>
    <xf numFmtId="43" fontId="6" fillId="4" borderId="1" xfId="3" applyFont="1" applyFill="1" applyBorder="1" applyAlignment="1">
      <alignment horizontal="right" vertical="top" indent="1" shrinkToFit="1"/>
    </xf>
    <xf numFmtId="43" fontId="6" fillId="0" borderId="29" xfId="3" applyFont="1" applyBorder="1" applyAlignment="1">
      <alignment horizontal="center" vertical="top" shrinkToFit="1"/>
    </xf>
    <xf numFmtId="43" fontId="6" fillId="3" borderId="29" xfId="3" applyFont="1" applyFill="1" applyBorder="1" applyAlignment="1">
      <alignment horizontal="center" vertical="top" shrinkToFit="1"/>
    </xf>
    <xf numFmtId="43" fontId="6" fillId="3" borderId="29" xfId="3" applyFont="1" applyFill="1" applyBorder="1" applyAlignment="1">
      <alignment horizontal="left" vertical="top" indent="1" shrinkToFit="1"/>
    </xf>
    <xf numFmtId="43" fontId="6" fillId="3" borderId="29" xfId="3" applyFont="1" applyFill="1" applyBorder="1" applyAlignment="1">
      <alignment horizontal="left" vertical="top" shrinkToFit="1"/>
    </xf>
    <xf numFmtId="43" fontId="6" fillId="3" borderId="29" xfId="3" applyFont="1" applyFill="1" applyBorder="1" applyAlignment="1">
      <alignment horizontal="right" vertical="top" shrinkToFit="1"/>
    </xf>
    <xf numFmtId="43" fontId="6" fillId="3" borderId="29" xfId="3" applyFont="1" applyFill="1" applyBorder="1" applyAlignment="1">
      <alignment horizontal="right" vertical="top" indent="1" shrinkToFit="1"/>
    </xf>
    <xf numFmtId="43" fontId="6" fillId="3" borderId="30" xfId="3" applyFont="1" applyFill="1" applyBorder="1" applyAlignment="1">
      <alignment horizontal="left" vertical="top" shrinkToFit="1"/>
    </xf>
    <xf numFmtId="0" fontId="5" fillId="0" borderId="20" xfId="0" applyFont="1" applyBorder="1" applyAlignment="1">
      <alignment horizontal="left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43" fontId="0" fillId="0" borderId="21" xfId="0" applyNumberFormat="1" applyBorder="1" applyAlignment="1">
      <alignment horizontal="left" vertical="center" wrapText="1"/>
    </xf>
    <xf numFmtId="43" fontId="0" fillId="0" borderId="0" xfId="0" applyNumberFormat="1" applyAlignment="1">
      <alignment horizontal="left" wrapText="1"/>
    </xf>
    <xf numFmtId="43" fontId="0" fillId="6" borderId="21" xfId="0" applyNumberFormat="1" applyFill="1" applyBorder="1" applyAlignment="1">
      <alignment horizontal="left" vertical="center" wrapText="1"/>
    </xf>
    <xf numFmtId="43" fontId="0" fillId="0" borderId="21" xfId="0" applyNumberFormat="1" applyFill="1" applyBorder="1" applyAlignment="1">
      <alignment horizontal="left" vertical="center" wrapText="1"/>
    </xf>
    <xf numFmtId="43" fontId="0" fillId="0" borderId="0" xfId="0" applyNumberFormat="1" applyFill="1" applyAlignment="1">
      <alignment horizontal="left" wrapText="1"/>
    </xf>
    <xf numFmtId="43" fontId="6" fillId="0" borderId="2" xfId="3" applyFont="1" applyFill="1" applyBorder="1" applyAlignment="1">
      <alignment horizontal="center" vertical="top" shrinkToFit="1"/>
    </xf>
    <xf numFmtId="43" fontId="6" fillId="7" borderId="2" xfId="3" applyFont="1" applyFill="1" applyBorder="1" applyAlignment="1">
      <alignment horizontal="left" vertical="top" indent="1" shrinkToFit="1"/>
    </xf>
    <xf numFmtId="43" fontId="6" fillId="7" borderId="2" xfId="3" applyFont="1" applyFill="1" applyBorder="1" applyAlignment="1">
      <alignment horizontal="center" vertical="top" shrinkToFit="1"/>
    </xf>
    <xf numFmtId="0" fontId="8" fillId="5" borderId="0" xfId="1" applyFont="1" applyFill="1" applyBorder="1" applyAlignment="1">
      <alignment horizontal="left"/>
    </xf>
    <xf numFmtId="0" fontId="8" fillId="5" borderId="0" xfId="1" applyFont="1" applyFill="1" applyBorder="1" applyAlignment="1">
      <alignment horizontal="left"/>
    </xf>
    <xf numFmtId="49" fontId="13" fillId="0" borderId="10" xfId="0" applyNumberFormat="1" applyFont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12" fillId="0" borderId="12" xfId="1" applyFont="1" applyBorder="1" applyAlignment="1">
      <alignment horizontal="center"/>
    </xf>
    <xf numFmtId="0" fontId="12" fillId="0" borderId="13" xfId="1" applyFont="1" applyBorder="1" applyAlignment="1">
      <alignment horizontal="center"/>
    </xf>
    <xf numFmtId="0" fontId="12" fillId="0" borderId="15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2" fillId="0" borderId="9" xfId="1" applyFont="1" applyBorder="1" applyAlignment="1"/>
    <xf numFmtId="0" fontId="4" fillId="0" borderId="9" xfId="1" applyBorder="1" applyAlignment="1"/>
    <xf numFmtId="0" fontId="8" fillId="5" borderId="0" xfId="1" applyFont="1" applyFill="1" applyBorder="1" applyAlignment="1">
      <alignment horizontal="left"/>
    </xf>
    <xf numFmtId="0" fontId="4" fillId="5" borderId="8" xfId="1" applyFill="1" applyBorder="1" applyAlignment="1">
      <alignment horizontal="left"/>
    </xf>
    <xf numFmtId="0" fontId="11" fillId="6" borderId="0" xfId="1" applyFont="1" applyFill="1" applyBorder="1" applyAlignment="1">
      <alignment horizontal="center"/>
    </xf>
    <xf numFmtId="0" fontId="11" fillId="6" borderId="0" xfId="1" applyFont="1" applyFill="1" applyBorder="1" applyAlignment="1"/>
    <xf numFmtId="0" fontId="5" fillId="0" borderId="3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7" fillId="0" borderId="0" xfId="0" applyFont="1" applyAlignment="1">
      <alignment horizontal="right" wrapText="1" indent="2"/>
    </xf>
  </cellXfs>
  <cellStyles count="4">
    <cellStyle name="Comma" xfId="3" builtinId="3"/>
    <cellStyle name="Currency 2" xfId="2" xr:uid="{A018C989-F8BB-48E9-B211-E0B51E86AAC8}"/>
    <cellStyle name="Normal" xfId="0" builtinId="0"/>
    <cellStyle name="Normal 2" xfId="1" xr:uid="{5CFF2A01-93FE-4373-A6EB-1E76462A1CAC}"/>
  </cellStyles>
  <dxfs count="32"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7D128-8303-47FE-AC2F-19C6F50FDD37}">
  <dimension ref="A1:J22"/>
  <sheetViews>
    <sheetView showGridLines="0" tabSelected="1" zoomScaleNormal="100" workbookViewId="0">
      <selection activeCell="D6" sqref="D6"/>
    </sheetView>
  </sheetViews>
  <sheetFormatPr defaultRowHeight="15" x14ac:dyDescent="0.25"/>
  <cols>
    <col min="1" max="1" width="4.33203125" style="6" customWidth="1"/>
    <col min="2" max="2" width="23.6640625" style="6" customWidth="1"/>
    <col min="3" max="4" width="25.33203125" style="6" customWidth="1"/>
    <col min="5" max="5" width="1.5" style="6" customWidth="1"/>
    <col min="6" max="6" width="56.6640625" style="6" customWidth="1"/>
    <col min="7" max="7" width="1.5" style="6" customWidth="1"/>
    <col min="8" max="8" width="17" style="6" customWidth="1"/>
    <col min="9" max="9" width="15.1640625" style="6" customWidth="1"/>
    <col min="10" max="16384" width="9.33203125" style="6"/>
  </cols>
  <sheetData>
    <row r="1" spans="1:10" s="56" customFormat="1" ht="26.25" x14ac:dyDescent="0.4">
      <c r="A1" s="110" t="s">
        <v>0</v>
      </c>
      <c r="B1" s="111"/>
      <c r="C1" s="111"/>
      <c r="D1" s="111"/>
      <c r="E1" s="111"/>
      <c r="F1" s="111"/>
      <c r="G1" s="111"/>
      <c r="H1" s="111"/>
      <c r="I1" s="111"/>
      <c r="J1" s="36"/>
    </row>
    <row r="2" spans="1:10" s="56" customFormat="1" ht="26.25" x14ac:dyDescent="0.4">
      <c r="A2" s="112" t="s">
        <v>69</v>
      </c>
      <c r="B2" s="113"/>
      <c r="C2" s="113"/>
      <c r="D2" s="113"/>
      <c r="E2" s="113"/>
      <c r="F2" s="113"/>
      <c r="G2" s="113"/>
      <c r="H2" s="113"/>
      <c r="I2" s="113"/>
      <c r="J2" s="37"/>
    </row>
    <row r="3" spans="1:10" ht="15" customHeight="1" thickBot="1" x14ac:dyDescent="0.3">
      <c r="A3" s="38"/>
      <c r="B3" s="39"/>
      <c r="C3" s="39"/>
      <c r="D3" s="39"/>
      <c r="E3" s="39"/>
      <c r="F3" s="39"/>
      <c r="G3" s="39"/>
      <c r="H3" s="39"/>
      <c r="I3" s="39"/>
      <c r="J3" s="40"/>
    </row>
    <row r="4" spans="1:10" ht="21" customHeight="1" thickBot="1" x14ac:dyDescent="0.3">
      <c r="A4" s="38"/>
      <c r="B4" s="39" t="s">
        <v>1</v>
      </c>
      <c r="C4" s="114"/>
      <c r="D4" s="115"/>
      <c r="E4" s="115"/>
      <c r="F4" s="115"/>
      <c r="G4" s="39"/>
      <c r="H4" s="9" t="s">
        <v>2</v>
      </c>
      <c r="I4" s="11"/>
      <c r="J4" s="40"/>
    </row>
    <row r="5" spans="1:10" ht="21" customHeight="1" thickBot="1" x14ac:dyDescent="0.3">
      <c r="A5" s="38"/>
      <c r="B5" s="39" t="s">
        <v>3</v>
      </c>
      <c r="C5" s="114"/>
      <c r="D5" s="115"/>
      <c r="E5" s="115"/>
      <c r="F5" s="115"/>
      <c r="G5" s="39"/>
      <c r="H5" s="58" t="s">
        <v>59</v>
      </c>
      <c r="I5" s="9"/>
      <c r="J5" s="40"/>
    </row>
    <row r="6" spans="1:10" ht="21" customHeight="1" x14ac:dyDescent="0.25">
      <c r="A6" s="38"/>
      <c r="B6" s="39"/>
      <c r="C6" s="39"/>
      <c r="D6" s="39"/>
      <c r="E6" s="39"/>
      <c r="F6" s="39"/>
      <c r="G6" s="39"/>
      <c r="H6" s="39"/>
      <c r="I6" s="39"/>
      <c r="J6" s="40"/>
    </row>
    <row r="7" spans="1:10" ht="21" customHeight="1" x14ac:dyDescent="0.25">
      <c r="A7" s="38"/>
      <c r="B7" s="60" t="s">
        <v>60</v>
      </c>
      <c r="C7" s="28"/>
      <c r="D7" s="39"/>
      <c r="E7" s="39"/>
      <c r="F7" s="39"/>
      <c r="G7" s="39"/>
      <c r="H7" s="39"/>
      <c r="I7" s="39"/>
      <c r="J7" s="40"/>
    </row>
    <row r="8" spans="1:10" ht="21" customHeight="1" x14ac:dyDescent="0.25">
      <c r="A8" s="38"/>
      <c r="B8" s="60" t="s">
        <v>61</v>
      </c>
      <c r="C8" s="59">
        <f>'Month 1'!K17</f>
        <v>0</v>
      </c>
      <c r="D8" s="39"/>
      <c r="E8" s="39"/>
      <c r="F8" s="39"/>
      <c r="G8" s="39"/>
      <c r="H8" s="39"/>
      <c r="I8" s="39"/>
      <c r="J8" s="40"/>
    </row>
    <row r="9" spans="1:10" ht="21" customHeight="1" x14ac:dyDescent="0.25">
      <c r="A9" s="38"/>
      <c r="B9" s="60" t="s">
        <v>63</v>
      </c>
      <c r="C9" s="59">
        <f>'Month 2'!K17</f>
        <v>0</v>
      </c>
      <c r="D9" s="39"/>
      <c r="E9" s="39"/>
      <c r="F9" s="39"/>
      <c r="G9" s="39"/>
      <c r="H9" s="39"/>
      <c r="I9" s="39"/>
      <c r="J9" s="40"/>
    </row>
    <row r="10" spans="1:10" ht="21" customHeight="1" x14ac:dyDescent="0.25">
      <c r="A10" s="38"/>
      <c r="B10" s="60" t="s">
        <v>64</v>
      </c>
      <c r="C10" s="59">
        <f>'Month 3'!K17</f>
        <v>0</v>
      </c>
      <c r="D10" s="39"/>
      <c r="E10" s="39"/>
      <c r="F10" s="39"/>
      <c r="G10" s="39"/>
      <c r="H10" s="39"/>
      <c r="I10" s="39"/>
      <c r="J10" s="40"/>
    </row>
    <row r="11" spans="1:10" ht="21" customHeight="1" x14ac:dyDescent="0.25">
      <c r="A11" s="38"/>
      <c r="B11" s="60" t="s">
        <v>62</v>
      </c>
      <c r="C11" s="59">
        <f>SUM(C8:C10)</f>
        <v>0</v>
      </c>
      <c r="D11" s="39"/>
      <c r="E11" s="39"/>
      <c r="F11" s="39"/>
      <c r="G11" s="39"/>
      <c r="H11" s="39"/>
      <c r="I11" s="39"/>
      <c r="J11" s="40"/>
    </row>
    <row r="12" spans="1:10" ht="21" customHeight="1" x14ac:dyDescent="0.25">
      <c r="A12" s="38"/>
      <c r="B12" s="39"/>
      <c r="C12" s="39"/>
      <c r="D12" s="39"/>
      <c r="E12" s="39"/>
      <c r="F12" s="39"/>
      <c r="G12" s="39"/>
      <c r="H12" s="39"/>
      <c r="I12" s="39"/>
      <c r="J12" s="40"/>
    </row>
    <row r="13" spans="1:10" ht="21" customHeight="1" x14ac:dyDescent="0.25">
      <c r="A13" s="38"/>
      <c r="B13" s="39"/>
      <c r="C13" s="39"/>
      <c r="D13" s="39"/>
      <c r="E13" s="39"/>
      <c r="F13" s="39"/>
      <c r="G13" s="39"/>
      <c r="H13" s="39"/>
      <c r="I13" s="39"/>
      <c r="J13" s="40"/>
    </row>
    <row r="14" spans="1:10" ht="21" customHeight="1" thickBot="1" x14ac:dyDescent="0.35">
      <c r="A14" s="38"/>
      <c r="B14" s="4"/>
      <c r="C14" s="5"/>
      <c r="D14" s="5"/>
      <c r="E14" s="5"/>
      <c r="F14" s="12"/>
      <c r="G14" s="39"/>
      <c r="H14" s="39"/>
      <c r="I14" s="39"/>
      <c r="J14" s="40"/>
    </row>
    <row r="15" spans="1:10" ht="21" customHeight="1" thickTop="1" x14ac:dyDescent="0.25">
      <c r="A15" s="38"/>
      <c r="B15" s="39" t="s">
        <v>21</v>
      </c>
      <c r="C15" s="39"/>
      <c r="D15" s="39"/>
      <c r="E15" s="39"/>
      <c r="F15" s="39" t="s">
        <v>22</v>
      </c>
      <c r="G15" s="39"/>
      <c r="H15" s="39"/>
      <c r="I15" s="39"/>
      <c r="J15" s="40"/>
    </row>
    <row r="16" spans="1:10" ht="21" customHeight="1" x14ac:dyDescent="0.25">
      <c r="A16" s="38"/>
      <c r="B16" s="39"/>
      <c r="C16" s="39"/>
      <c r="D16" s="39"/>
      <c r="E16" s="39"/>
      <c r="F16" s="39"/>
      <c r="G16" s="39"/>
      <c r="H16" s="39"/>
      <c r="I16" s="39"/>
      <c r="J16" s="40"/>
    </row>
    <row r="17" spans="1:10" ht="21" customHeight="1" x14ac:dyDescent="0.25">
      <c r="A17" s="38"/>
      <c r="B17" s="39"/>
      <c r="C17" s="39"/>
      <c r="D17" s="39"/>
      <c r="E17" s="39"/>
      <c r="F17" s="39"/>
      <c r="G17" s="39"/>
      <c r="H17" s="39"/>
      <c r="I17" s="39"/>
      <c r="J17" s="40"/>
    </row>
    <row r="18" spans="1:10" ht="21" customHeight="1" thickBot="1" x14ac:dyDescent="0.35">
      <c r="A18" s="38"/>
      <c r="B18" s="4"/>
      <c r="C18" s="5"/>
      <c r="D18" s="5"/>
      <c r="E18" s="5"/>
      <c r="F18" s="12"/>
      <c r="G18" s="39"/>
      <c r="H18" s="39"/>
      <c r="I18" s="39"/>
      <c r="J18" s="40"/>
    </row>
    <row r="19" spans="1:10" ht="21" customHeight="1" thickTop="1" x14ac:dyDescent="0.25">
      <c r="A19" s="38"/>
      <c r="B19" s="39" t="s">
        <v>23</v>
      </c>
      <c r="C19" s="39"/>
      <c r="D19" s="39"/>
      <c r="E19" s="39"/>
      <c r="F19" s="39" t="s">
        <v>22</v>
      </c>
      <c r="G19" s="39"/>
      <c r="H19" s="39"/>
      <c r="I19" s="39"/>
      <c r="J19" s="40"/>
    </row>
    <row r="20" spans="1:10" x14ac:dyDescent="0.25">
      <c r="A20" s="38"/>
      <c r="B20" s="39"/>
      <c r="C20" s="39"/>
      <c r="D20" s="39"/>
      <c r="E20" s="39"/>
      <c r="F20" s="39"/>
      <c r="G20" s="39"/>
      <c r="H20" s="39"/>
      <c r="I20" s="39"/>
      <c r="J20" s="40"/>
    </row>
    <row r="21" spans="1:10" x14ac:dyDescent="0.25">
      <c r="A21" s="38"/>
      <c r="B21" s="39"/>
      <c r="C21" s="39"/>
      <c r="D21" s="39"/>
      <c r="E21" s="39"/>
      <c r="F21" s="39"/>
      <c r="G21" s="39"/>
      <c r="H21" s="39"/>
      <c r="I21" s="39"/>
      <c r="J21" s="40"/>
    </row>
    <row r="22" spans="1:10" ht="15.75" thickBot="1" x14ac:dyDescent="0.3">
      <c r="A22" s="53"/>
      <c r="B22" s="54"/>
      <c r="C22" s="54"/>
      <c r="D22" s="54"/>
      <c r="E22" s="54"/>
      <c r="F22" s="54"/>
      <c r="G22" s="54"/>
      <c r="H22" s="54"/>
      <c r="I22" s="54"/>
      <c r="J22" s="55"/>
    </row>
  </sheetData>
  <mergeCells count="4">
    <mergeCell ref="A1:I1"/>
    <mergeCell ref="A2:I2"/>
    <mergeCell ref="C4:F4"/>
    <mergeCell ref="C5:F5"/>
  </mergeCells>
  <conditionalFormatting sqref="B14">
    <cfRule type="cellIs" dxfId="31" priority="7" stopIfTrue="1" operator="equal">
      <formula>"text"</formula>
    </cfRule>
    <cfRule type="containsBlanks" dxfId="30" priority="8" stopIfTrue="1">
      <formula>LEN(TRIM(B14))=0</formula>
    </cfRule>
  </conditionalFormatting>
  <conditionalFormatting sqref="F14">
    <cfRule type="cellIs" dxfId="29" priority="5" stopIfTrue="1" operator="equal">
      <formula>"text"</formula>
    </cfRule>
    <cfRule type="containsBlanks" dxfId="28" priority="6" stopIfTrue="1">
      <formula>LEN(TRIM(F14))=0</formula>
    </cfRule>
  </conditionalFormatting>
  <conditionalFormatting sqref="B18">
    <cfRule type="cellIs" dxfId="27" priority="3" stopIfTrue="1" operator="equal">
      <formula>"text"</formula>
    </cfRule>
    <cfRule type="containsBlanks" dxfId="26" priority="4" stopIfTrue="1">
      <formula>LEN(TRIM(B18))=0</formula>
    </cfRule>
  </conditionalFormatting>
  <conditionalFormatting sqref="F18">
    <cfRule type="cellIs" dxfId="25" priority="1" stopIfTrue="1" operator="equal">
      <formula>"text"</formula>
    </cfRule>
    <cfRule type="containsBlanks" dxfId="24" priority="2" stopIfTrue="1">
      <formula>LEN(TRIM(F18))=0</formula>
    </cfRule>
  </conditionalFormatting>
  <pageMargins left="0.7" right="0.7" top="0.75" bottom="0.75" header="0.3" footer="0.3"/>
  <pageSetup scale="5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3CD21-04E6-4EFF-9F2D-B745411A4760}">
  <sheetPr codeName="Sheet1"/>
  <dimension ref="A1:L71"/>
  <sheetViews>
    <sheetView showGridLines="0" zoomScaleNormal="100" workbookViewId="0">
      <selection activeCell="A2" sqref="A2:K2"/>
    </sheetView>
  </sheetViews>
  <sheetFormatPr defaultRowHeight="15" x14ac:dyDescent="0.25"/>
  <cols>
    <col min="1" max="1" width="4.33203125" style="6" customWidth="1"/>
    <col min="2" max="2" width="23.6640625" style="6" customWidth="1"/>
    <col min="3" max="3" width="1.5" style="6" customWidth="1"/>
    <col min="4" max="4" width="28.5" style="6" bestFit="1" customWidth="1"/>
    <col min="5" max="5" width="28.83203125" style="6" customWidth="1"/>
    <col min="6" max="6" width="12.33203125" style="6" bestFit="1" customWidth="1"/>
    <col min="7" max="7" width="1.5" style="6" customWidth="1"/>
    <col min="8" max="8" width="56.6640625" style="6" customWidth="1"/>
    <col min="9" max="9" width="1.5" style="6" customWidth="1"/>
    <col min="10" max="10" width="17" style="6" customWidth="1"/>
    <col min="11" max="11" width="15.1640625" style="6" customWidth="1"/>
    <col min="12" max="16384" width="9.33203125" style="6"/>
  </cols>
  <sheetData>
    <row r="1" spans="1:12" s="56" customFormat="1" ht="26.25" x14ac:dyDescent="0.4">
      <c r="A1" s="110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36"/>
    </row>
    <row r="2" spans="1:12" s="56" customFormat="1" ht="26.25" x14ac:dyDescent="0.4">
      <c r="A2" s="112" t="s">
        <v>69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37"/>
    </row>
    <row r="3" spans="1:12" ht="15" customHeight="1" thickBot="1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ht="21" customHeight="1" thickBot="1" x14ac:dyDescent="0.3">
      <c r="A4" s="38"/>
      <c r="B4" s="39" t="s">
        <v>1</v>
      </c>
      <c r="C4" s="39"/>
      <c r="D4" s="114"/>
      <c r="E4" s="115"/>
      <c r="F4" s="115"/>
      <c r="G4" s="115"/>
      <c r="H4" s="115"/>
      <c r="I4" s="39"/>
      <c r="J4" s="9" t="s">
        <v>2</v>
      </c>
      <c r="K4" s="11"/>
      <c r="L4" s="40"/>
    </row>
    <row r="5" spans="1:12" ht="21" customHeight="1" thickBot="1" x14ac:dyDescent="0.3">
      <c r="A5" s="38"/>
      <c r="B5" s="39" t="s">
        <v>3</v>
      </c>
      <c r="C5" s="39"/>
      <c r="D5" s="114"/>
      <c r="E5" s="115"/>
      <c r="F5" s="115"/>
      <c r="G5" s="115"/>
      <c r="H5" s="115"/>
      <c r="I5" s="39"/>
      <c r="J5" s="58" t="s">
        <v>59</v>
      </c>
      <c r="K5" s="9"/>
      <c r="L5" s="40"/>
    </row>
    <row r="6" spans="1:12" s="57" customFormat="1" ht="29.25" customHeight="1" x14ac:dyDescent="0.35">
      <c r="A6" s="41"/>
      <c r="B6" s="118" t="s">
        <v>4</v>
      </c>
      <c r="C6" s="118"/>
      <c r="D6" s="118"/>
      <c r="E6" s="118"/>
      <c r="F6" s="118"/>
      <c r="G6" s="118"/>
      <c r="H6" s="118"/>
      <c r="I6" s="118"/>
      <c r="J6" s="119"/>
      <c r="K6" s="42"/>
      <c r="L6" s="43"/>
    </row>
    <row r="7" spans="1:12" ht="21" customHeight="1" x14ac:dyDescent="0.25">
      <c r="A7" s="38"/>
      <c r="B7" s="39"/>
      <c r="C7" s="39"/>
      <c r="D7" s="39"/>
      <c r="E7" s="39"/>
      <c r="F7" s="39"/>
      <c r="G7" s="39"/>
      <c r="H7" s="39"/>
      <c r="I7" s="39"/>
      <c r="J7" s="44"/>
      <c r="K7" s="39"/>
      <c r="L7" s="40"/>
    </row>
    <row r="8" spans="1:12" ht="21" customHeight="1" x14ac:dyDescent="0.25">
      <c r="A8" s="38"/>
      <c r="B8" s="45" t="s">
        <v>5</v>
      </c>
      <c r="C8" s="45"/>
      <c r="D8" s="45"/>
      <c r="E8" s="45"/>
      <c r="F8" s="45"/>
      <c r="G8" s="45"/>
      <c r="H8" s="45"/>
      <c r="I8" s="45"/>
      <c r="J8" s="46"/>
      <c r="K8" s="45"/>
      <c r="L8" s="40"/>
    </row>
    <row r="9" spans="1:12" ht="21" customHeight="1" x14ac:dyDescent="0.25">
      <c r="A9" s="38"/>
      <c r="B9" s="45" t="s">
        <v>6</v>
      </c>
      <c r="C9" s="45"/>
      <c r="D9" s="45"/>
      <c r="E9" s="45"/>
      <c r="F9" s="45"/>
      <c r="G9" s="45"/>
      <c r="H9" s="45"/>
      <c r="I9" s="45"/>
      <c r="J9" s="46"/>
      <c r="K9" s="45"/>
      <c r="L9" s="40"/>
    </row>
    <row r="10" spans="1:12" ht="21" customHeight="1" x14ac:dyDescent="0.25">
      <c r="A10" s="38"/>
      <c r="B10" s="45" t="s">
        <v>7</v>
      </c>
      <c r="C10" s="45"/>
      <c r="D10" s="45"/>
      <c r="E10" s="45"/>
      <c r="F10" s="45"/>
      <c r="G10" s="45"/>
      <c r="H10" s="45"/>
      <c r="I10" s="45"/>
      <c r="J10" s="46"/>
      <c r="K10" s="45"/>
      <c r="L10" s="40"/>
    </row>
    <row r="11" spans="1:12" ht="21" customHeight="1" x14ac:dyDescent="0.25">
      <c r="A11" s="38"/>
      <c r="B11" s="45" t="s">
        <v>8</v>
      </c>
      <c r="C11" s="45"/>
      <c r="D11" s="45"/>
      <c r="E11" s="45"/>
      <c r="F11" s="45"/>
      <c r="G11" s="45"/>
      <c r="H11" s="45"/>
      <c r="I11" s="45"/>
      <c r="J11" s="46"/>
      <c r="K11" s="45"/>
      <c r="L11" s="40"/>
    </row>
    <row r="12" spans="1:12" ht="21" customHeight="1" x14ac:dyDescent="0.25">
      <c r="A12" s="38"/>
      <c r="B12" s="47" t="s">
        <v>9</v>
      </c>
      <c r="C12" s="45"/>
      <c r="D12" s="45"/>
      <c r="E12" s="45"/>
      <c r="F12" s="45"/>
      <c r="G12" s="45"/>
      <c r="H12" s="45"/>
      <c r="I12" s="45"/>
      <c r="J12" s="45"/>
      <c r="K12" s="45"/>
      <c r="L12" s="40"/>
    </row>
    <row r="13" spans="1:12" ht="21" customHeight="1" x14ac:dyDescent="0.25">
      <c r="A13" s="38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40"/>
    </row>
    <row r="14" spans="1:12" ht="21" customHeight="1" x14ac:dyDescent="0.25">
      <c r="A14" s="38"/>
      <c r="B14" s="116" t="s">
        <v>10</v>
      </c>
      <c r="C14" s="116"/>
      <c r="D14" s="116"/>
      <c r="E14" s="116"/>
      <c r="F14" s="116"/>
      <c r="G14" s="116"/>
      <c r="H14" s="48"/>
      <c r="I14" s="48"/>
      <c r="J14" s="48"/>
      <c r="K14" s="48">
        <f>+J60</f>
        <v>0</v>
      </c>
      <c r="L14" s="40"/>
    </row>
    <row r="15" spans="1:12" ht="21" customHeight="1" x14ac:dyDescent="0.25">
      <c r="A15" s="38"/>
      <c r="B15" s="116" t="s">
        <v>11</v>
      </c>
      <c r="C15" s="116"/>
      <c r="D15" s="116"/>
      <c r="E15" s="116"/>
      <c r="F15" s="116"/>
      <c r="G15" s="116"/>
      <c r="H15" s="48"/>
      <c r="I15" s="48"/>
      <c r="J15" s="48"/>
      <c r="K15" s="48">
        <v>0.65500000000000003</v>
      </c>
      <c r="L15" s="40"/>
    </row>
    <row r="16" spans="1:12" ht="21" customHeight="1" x14ac:dyDescent="0.25">
      <c r="A16" s="38"/>
      <c r="B16" s="49"/>
      <c r="C16" s="49"/>
      <c r="D16" s="49"/>
      <c r="E16" s="49"/>
      <c r="F16" s="106"/>
      <c r="G16" s="49"/>
      <c r="H16" s="48"/>
      <c r="I16" s="48"/>
      <c r="J16" s="48"/>
      <c r="K16" s="48"/>
      <c r="L16" s="40"/>
    </row>
    <row r="17" spans="1:12" ht="21" customHeight="1" thickBot="1" x14ac:dyDescent="0.3">
      <c r="A17" s="38"/>
      <c r="B17" s="117" t="s">
        <v>12</v>
      </c>
      <c r="C17" s="117"/>
      <c r="D17" s="117"/>
      <c r="E17" s="117"/>
      <c r="F17" s="117"/>
      <c r="G17" s="117"/>
      <c r="H17" s="7"/>
      <c r="I17" s="50"/>
      <c r="J17" s="7"/>
      <c r="K17" s="7">
        <f>K14*K15</f>
        <v>0</v>
      </c>
      <c r="L17" s="40"/>
    </row>
    <row r="18" spans="1:12" ht="21" customHeight="1" x14ac:dyDescent="0.25">
      <c r="A18" s="38"/>
      <c r="B18" s="39"/>
      <c r="C18" s="50"/>
      <c r="D18" s="39"/>
      <c r="E18" s="39"/>
      <c r="F18" s="39"/>
      <c r="G18" s="50"/>
      <c r="H18" s="39"/>
      <c r="I18" s="50"/>
      <c r="J18" s="39"/>
      <c r="K18" s="39"/>
      <c r="L18" s="40"/>
    </row>
    <row r="19" spans="1:12" ht="21" customHeight="1" x14ac:dyDescent="0.25">
      <c r="A19" s="38"/>
      <c r="B19" s="28" t="s">
        <v>13</v>
      </c>
      <c r="C19" s="29"/>
      <c r="D19" s="28" t="s">
        <v>14</v>
      </c>
      <c r="E19" s="28" t="s">
        <v>15</v>
      </c>
      <c r="F19" s="28" t="s">
        <v>65</v>
      </c>
      <c r="G19" s="29"/>
      <c r="H19" s="28" t="s">
        <v>16</v>
      </c>
      <c r="I19" s="29"/>
      <c r="J19" s="28" t="s">
        <v>17</v>
      </c>
      <c r="K19" s="28" t="s">
        <v>18</v>
      </c>
      <c r="L19" s="40"/>
    </row>
    <row r="20" spans="1:12" ht="21" customHeight="1" x14ac:dyDescent="0.25">
      <c r="A20" s="38">
        <v>1</v>
      </c>
      <c r="B20" s="10"/>
      <c r="C20" s="30"/>
      <c r="D20" s="35"/>
      <c r="E20" s="61"/>
      <c r="F20" s="108"/>
      <c r="G20" s="30"/>
      <c r="H20" s="32"/>
      <c r="I20" s="30"/>
      <c r="J20" s="31" t="str">
        <f>IFERROR(VLOOKUP(D20,'Mileage Table'!$A$2:$AF$32,MATCH(E20,'Mileage Table'!$A$1:$AF$1,0),FALSE)*IF(F20="YES",2,1),"")</f>
        <v/>
      </c>
      <c r="K20" s="30" t="str">
        <f>IFERROR(+J20*$K$15,"")</f>
        <v/>
      </c>
      <c r="L20" s="40"/>
    </row>
    <row r="21" spans="1:12" ht="21" customHeight="1" x14ac:dyDescent="0.25">
      <c r="A21" s="38">
        <v>2</v>
      </c>
      <c r="B21" s="10"/>
      <c r="C21" s="30"/>
      <c r="D21" s="35"/>
      <c r="E21" s="35"/>
      <c r="F21" s="108"/>
      <c r="G21" s="30"/>
      <c r="H21" s="32"/>
      <c r="I21" s="30"/>
      <c r="J21" s="31" t="str">
        <f>IFERROR(VLOOKUP(D21,'Mileage Table'!$A$2:$AF$32,MATCH(E21,'Mileage Table'!$A$1:$AF$1,0),FALSE)*IF(F21="YES",2,1),"")</f>
        <v/>
      </c>
      <c r="K21" s="30" t="str">
        <f t="shared" ref="K21:K60" si="0">IFERROR(+J21*$K$15,"")</f>
        <v/>
      </c>
      <c r="L21" s="40"/>
    </row>
    <row r="22" spans="1:12" ht="21" customHeight="1" x14ac:dyDescent="0.25">
      <c r="A22" s="38">
        <v>3</v>
      </c>
      <c r="B22" s="10"/>
      <c r="C22" s="30"/>
      <c r="D22" s="35"/>
      <c r="E22" s="35"/>
      <c r="F22" s="108"/>
      <c r="G22" s="30"/>
      <c r="H22" s="32"/>
      <c r="I22" s="30"/>
      <c r="J22" s="31" t="str">
        <f>IFERROR(VLOOKUP(D22,'Mileage Table'!$A$2:$AF$32,MATCH(E22,'Mileage Table'!$A$1:$AF$1,0),FALSE)*IF(F22="YES",2,1),"")</f>
        <v/>
      </c>
      <c r="K22" s="30" t="str">
        <f t="shared" si="0"/>
        <v/>
      </c>
      <c r="L22" s="40"/>
    </row>
    <row r="23" spans="1:12" ht="21" customHeight="1" x14ac:dyDescent="0.25">
      <c r="A23" s="38">
        <v>4</v>
      </c>
      <c r="B23" s="10"/>
      <c r="C23" s="30"/>
      <c r="D23" s="35"/>
      <c r="E23" s="35"/>
      <c r="F23" s="108"/>
      <c r="G23" s="30"/>
      <c r="H23" s="32"/>
      <c r="I23" s="30"/>
      <c r="J23" s="31" t="str">
        <f>IFERROR(VLOOKUP(D23,'Mileage Table'!$A$2:$AF$32,MATCH(E23,'Mileage Table'!$A$1:$AF$1,0),FALSE)*IF(F23="YES",2,1),"")</f>
        <v/>
      </c>
      <c r="K23" s="30" t="str">
        <f t="shared" si="0"/>
        <v/>
      </c>
      <c r="L23" s="40"/>
    </row>
    <row r="24" spans="1:12" ht="21" customHeight="1" x14ac:dyDescent="0.25">
      <c r="A24" s="38">
        <v>5</v>
      </c>
      <c r="B24" s="10"/>
      <c r="C24" s="30"/>
      <c r="D24" s="35"/>
      <c r="E24" s="35"/>
      <c r="F24" s="108"/>
      <c r="G24" s="30"/>
      <c r="H24" s="32"/>
      <c r="I24" s="30"/>
      <c r="J24" s="31" t="str">
        <f>IFERROR(VLOOKUP(D24,'Mileage Table'!$A$2:$AF$32,MATCH(E24,'Mileage Table'!$A$1:$AF$1,0),FALSE)*IF(F24="YES",2,1),"")</f>
        <v/>
      </c>
      <c r="K24" s="30" t="str">
        <f t="shared" si="0"/>
        <v/>
      </c>
      <c r="L24" s="40"/>
    </row>
    <row r="25" spans="1:12" ht="21" customHeight="1" x14ac:dyDescent="0.25">
      <c r="A25" s="38">
        <v>6</v>
      </c>
      <c r="B25" s="10"/>
      <c r="C25" s="30"/>
      <c r="D25" s="35"/>
      <c r="E25" s="35"/>
      <c r="F25" s="108"/>
      <c r="G25" s="30"/>
      <c r="H25" s="32"/>
      <c r="I25" s="30"/>
      <c r="J25" s="31" t="str">
        <f>IFERROR(VLOOKUP(D25,'Mileage Table'!$A$2:$AF$32,MATCH(E25,'Mileage Table'!$A$1:$AF$1,0),FALSE)*IF(F25="YES",2,1),"")</f>
        <v/>
      </c>
      <c r="K25" s="30" t="str">
        <f t="shared" si="0"/>
        <v/>
      </c>
      <c r="L25" s="40"/>
    </row>
    <row r="26" spans="1:12" ht="21" customHeight="1" x14ac:dyDescent="0.25">
      <c r="A26" s="38">
        <v>7</v>
      </c>
      <c r="B26" s="10"/>
      <c r="C26" s="30"/>
      <c r="D26" s="35"/>
      <c r="E26" s="35"/>
      <c r="F26" s="108"/>
      <c r="G26" s="30"/>
      <c r="H26" s="32"/>
      <c r="I26" s="30"/>
      <c r="J26" s="31" t="str">
        <f>IFERROR(VLOOKUP(D26,'Mileage Table'!$A$2:$AF$32,MATCH(E26,'Mileage Table'!$A$1:$AF$1,0),FALSE)*IF(F26="YES",2,1),"")</f>
        <v/>
      </c>
      <c r="K26" s="30" t="str">
        <f t="shared" si="0"/>
        <v/>
      </c>
      <c r="L26" s="40"/>
    </row>
    <row r="27" spans="1:12" ht="21" customHeight="1" x14ac:dyDescent="0.25">
      <c r="A27" s="38">
        <v>8</v>
      </c>
      <c r="B27" s="10"/>
      <c r="C27" s="30"/>
      <c r="D27" s="35"/>
      <c r="E27" s="35"/>
      <c r="F27" s="108"/>
      <c r="G27" s="30"/>
      <c r="H27" s="32"/>
      <c r="I27" s="30"/>
      <c r="J27" s="31" t="str">
        <f>IFERROR(VLOOKUP(D27,'Mileage Table'!$A$2:$AF$32,MATCH(E27,'Mileage Table'!$A$1:$AF$1,0),FALSE)*IF(F27="YES",2,1),"")</f>
        <v/>
      </c>
      <c r="K27" s="30" t="str">
        <f t="shared" si="0"/>
        <v/>
      </c>
      <c r="L27" s="40"/>
    </row>
    <row r="28" spans="1:12" ht="21" customHeight="1" x14ac:dyDescent="0.25">
      <c r="A28" s="38">
        <v>9</v>
      </c>
      <c r="B28" s="10"/>
      <c r="C28" s="30"/>
      <c r="D28" s="35"/>
      <c r="E28" s="35"/>
      <c r="F28" s="108"/>
      <c r="G28" s="30"/>
      <c r="H28" s="32"/>
      <c r="I28" s="30"/>
      <c r="J28" s="31" t="str">
        <f>IFERROR(VLOOKUP(D28,'Mileage Table'!$A$2:$AF$32,MATCH(E28,'Mileage Table'!$A$1:$AF$1,0),FALSE)*IF(F28="YES",2,1),"")</f>
        <v/>
      </c>
      <c r="K28" s="30" t="str">
        <f t="shared" si="0"/>
        <v/>
      </c>
      <c r="L28" s="40"/>
    </row>
    <row r="29" spans="1:12" ht="21" customHeight="1" x14ac:dyDescent="0.25">
      <c r="A29" s="38">
        <v>10</v>
      </c>
      <c r="B29" s="10"/>
      <c r="C29" s="30"/>
      <c r="D29" s="35"/>
      <c r="E29" s="35"/>
      <c r="F29" s="108"/>
      <c r="G29" s="30"/>
      <c r="H29" s="32"/>
      <c r="I29" s="30"/>
      <c r="J29" s="31" t="str">
        <f>IFERROR(VLOOKUP(D29,'Mileage Table'!$A$2:$AF$32,MATCH(E29,'Mileage Table'!$A$1:$AF$1,0),FALSE)*IF(F29="YES",2,1),"")</f>
        <v/>
      </c>
      <c r="K29" s="30" t="str">
        <f t="shared" si="0"/>
        <v/>
      </c>
      <c r="L29" s="40"/>
    </row>
    <row r="30" spans="1:12" ht="21" customHeight="1" x14ac:dyDescent="0.25">
      <c r="A30" s="38">
        <v>11</v>
      </c>
      <c r="B30" s="10"/>
      <c r="C30" s="30"/>
      <c r="D30" s="35"/>
      <c r="E30" s="35"/>
      <c r="F30" s="108"/>
      <c r="G30" s="30"/>
      <c r="H30" s="32"/>
      <c r="I30" s="30"/>
      <c r="J30" s="31" t="str">
        <f>IFERROR(VLOOKUP(D30,'Mileage Table'!$A$2:$AF$32,MATCH(E30,'Mileage Table'!$A$1:$AF$1,0),FALSE)*IF(F30="YES",2,1),"")</f>
        <v/>
      </c>
      <c r="K30" s="30" t="str">
        <f t="shared" si="0"/>
        <v/>
      </c>
      <c r="L30" s="40"/>
    </row>
    <row r="31" spans="1:12" ht="21" customHeight="1" x14ac:dyDescent="0.25">
      <c r="A31" s="38">
        <v>12</v>
      </c>
      <c r="B31" s="10"/>
      <c r="C31" s="30"/>
      <c r="D31" s="35"/>
      <c r="E31" s="35"/>
      <c r="F31" s="108"/>
      <c r="G31" s="30"/>
      <c r="H31" s="32"/>
      <c r="I31" s="30"/>
      <c r="J31" s="31" t="str">
        <f>IFERROR(VLOOKUP(D31,'Mileage Table'!$A$2:$AF$32,MATCH(E31,'Mileage Table'!$A$1:$AF$1,0),FALSE)*IF(F31="YES",2,1),"")</f>
        <v/>
      </c>
      <c r="K31" s="30" t="str">
        <f t="shared" si="0"/>
        <v/>
      </c>
      <c r="L31" s="40"/>
    </row>
    <row r="32" spans="1:12" ht="21" customHeight="1" x14ac:dyDescent="0.25">
      <c r="A32" s="38">
        <v>13</v>
      </c>
      <c r="B32" s="10"/>
      <c r="C32" s="30"/>
      <c r="D32" s="35"/>
      <c r="E32" s="35"/>
      <c r="F32" s="108"/>
      <c r="G32" s="30"/>
      <c r="H32" s="32"/>
      <c r="I32" s="30"/>
      <c r="J32" s="31" t="str">
        <f>IFERROR(VLOOKUP(D32,'Mileage Table'!$A$2:$AF$32,MATCH(E32,'Mileage Table'!$A$1:$AF$1,0),FALSE)*IF(F32="YES",2,1),"")</f>
        <v/>
      </c>
      <c r="K32" s="30" t="str">
        <f t="shared" si="0"/>
        <v/>
      </c>
      <c r="L32" s="40"/>
    </row>
    <row r="33" spans="1:12" ht="21" customHeight="1" x14ac:dyDescent="0.25">
      <c r="A33" s="38">
        <v>14</v>
      </c>
      <c r="B33" s="10"/>
      <c r="C33" s="30"/>
      <c r="D33" s="35"/>
      <c r="E33" s="35"/>
      <c r="F33" s="108"/>
      <c r="G33" s="30"/>
      <c r="H33" s="32"/>
      <c r="I33" s="30"/>
      <c r="J33" s="31" t="str">
        <f>IFERROR(VLOOKUP(D33,'Mileage Table'!$A$2:$AF$32,MATCH(E33,'Mileage Table'!$A$1:$AF$1,0),FALSE)*IF(F33="YES",2,1),"")</f>
        <v/>
      </c>
      <c r="K33" s="30" t="str">
        <f t="shared" si="0"/>
        <v/>
      </c>
      <c r="L33" s="40"/>
    </row>
    <row r="34" spans="1:12" ht="21" customHeight="1" x14ac:dyDescent="0.25">
      <c r="A34" s="38">
        <v>15</v>
      </c>
      <c r="B34" s="10"/>
      <c r="C34" s="30"/>
      <c r="D34" s="35"/>
      <c r="E34" s="35"/>
      <c r="F34" s="108"/>
      <c r="G34" s="30"/>
      <c r="H34" s="32"/>
      <c r="I34" s="30"/>
      <c r="J34" s="31" t="str">
        <f>IFERROR(VLOOKUP(D34,'Mileage Table'!$A$2:$AF$32,MATCH(E34,'Mileage Table'!$A$1:$AF$1,0),FALSE)*IF(F34="YES",2,1),"")</f>
        <v/>
      </c>
      <c r="K34" s="30" t="str">
        <f t="shared" si="0"/>
        <v/>
      </c>
      <c r="L34" s="40"/>
    </row>
    <row r="35" spans="1:12" ht="21" customHeight="1" x14ac:dyDescent="0.25">
      <c r="A35" s="38">
        <v>16</v>
      </c>
      <c r="B35" s="10"/>
      <c r="C35" s="30"/>
      <c r="D35" s="35"/>
      <c r="E35" s="35"/>
      <c r="F35" s="108"/>
      <c r="G35" s="30"/>
      <c r="H35" s="32"/>
      <c r="I35" s="30"/>
      <c r="J35" s="31" t="str">
        <f>IFERROR(VLOOKUP(D35,'Mileage Table'!$A$2:$AF$32,MATCH(E35,'Mileage Table'!$A$1:$AF$1,0),FALSE)*IF(F35="YES",2,1),"")</f>
        <v/>
      </c>
      <c r="K35" s="30" t="str">
        <f t="shared" si="0"/>
        <v/>
      </c>
      <c r="L35" s="40"/>
    </row>
    <row r="36" spans="1:12" ht="21" customHeight="1" x14ac:dyDescent="0.25">
      <c r="A36" s="38">
        <v>17</v>
      </c>
      <c r="B36" s="10"/>
      <c r="C36" s="30"/>
      <c r="D36" s="35"/>
      <c r="E36" s="35"/>
      <c r="F36" s="108"/>
      <c r="G36" s="30"/>
      <c r="H36" s="32"/>
      <c r="I36" s="30"/>
      <c r="J36" s="31" t="str">
        <f>IFERROR(VLOOKUP(D36,'Mileage Table'!$A$2:$AF$32,MATCH(E36,'Mileage Table'!$A$1:$AF$1,0),FALSE)*IF(F36="YES",2,1),"")</f>
        <v/>
      </c>
      <c r="K36" s="30" t="str">
        <f t="shared" si="0"/>
        <v/>
      </c>
      <c r="L36" s="40"/>
    </row>
    <row r="37" spans="1:12" ht="21" customHeight="1" x14ac:dyDescent="0.25">
      <c r="A37" s="38">
        <v>18</v>
      </c>
      <c r="B37" s="10"/>
      <c r="C37" s="30"/>
      <c r="D37" s="35"/>
      <c r="E37" s="35"/>
      <c r="F37" s="108"/>
      <c r="G37" s="30"/>
      <c r="H37" s="32"/>
      <c r="I37" s="30"/>
      <c r="J37" s="31" t="str">
        <f>IFERROR(VLOOKUP(D37,'Mileage Table'!$A$2:$AF$32,MATCH(E37,'Mileage Table'!$A$1:$AF$1,0),FALSE)*IF(F37="YES",2,1),"")</f>
        <v/>
      </c>
      <c r="K37" s="30" t="str">
        <f t="shared" si="0"/>
        <v/>
      </c>
      <c r="L37" s="40"/>
    </row>
    <row r="38" spans="1:12" ht="21" customHeight="1" x14ac:dyDescent="0.25">
      <c r="A38" s="38">
        <v>19</v>
      </c>
      <c r="B38" s="10"/>
      <c r="C38" s="30"/>
      <c r="D38" s="35"/>
      <c r="E38" s="35"/>
      <c r="F38" s="108"/>
      <c r="G38" s="30"/>
      <c r="H38" s="32"/>
      <c r="I38" s="30"/>
      <c r="J38" s="31" t="str">
        <f>IFERROR(VLOOKUP(D38,'Mileage Table'!$A$2:$AF$32,MATCH(E38,'Mileage Table'!$A$1:$AF$1,0),FALSE)*IF(F38="YES",2,1),"")</f>
        <v/>
      </c>
      <c r="K38" s="30" t="str">
        <f t="shared" si="0"/>
        <v/>
      </c>
      <c r="L38" s="40"/>
    </row>
    <row r="39" spans="1:12" ht="21" customHeight="1" x14ac:dyDescent="0.25">
      <c r="A39" s="38">
        <v>20</v>
      </c>
      <c r="B39" s="10"/>
      <c r="C39" s="30"/>
      <c r="D39" s="35"/>
      <c r="E39" s="35"/>
      <c r="F39" s="108"/>
      <c r="G39" s="30"/>
      <c r="H39" s="32"/>
      <c r="I39" s="30"/>
      <c r="J39" s="31" t="str">
        <f>IFERROR(VLOOKUP(D39,'Mileage Table'!$A$2:$AF$32,MATCH(E39,'Mileage Table'!$A$1:$AF$1,0),FALSE)*IF(F39="YES",2,1),"")</f>
        <v/>
      </c>
      <c r="K39" s="30" t="str">
        <f t="shared" si="0"/>
        <v/>
      </c>
      <c r="L39" s="40"/>
    </row>
    <row r="40" spans="1:12" ht="21" customHeight="1" x14ac:dyDescent="0.25">
      <c r="A40" s="38">
        <v>21</v>
      </c>
      <c r="B40" s="10"/>
      <c r="C40" s="30"/>
      <c r="D40" s="35"/>
      <c r="E40" s="35"/>
      <c r="F40" s="108"/>
      <c r="G40" s="30"/>
      <c r="H40" s="32"/>
      <c r="I40" s="30"/>
      <c r="J40" s="31" t="str">
        <f>IFERROR(VLOOKUP(D40,'Mileage Table'!$A$2:$AF$32,MATCH(E40,'Mileage Table'!$A$1:$AF$1,0),FALSE)*IF(F40="YES",2,1),"")</f>
        <v/>
      </c>
      <c r="K40" s="30" t="str">
        <f t="shared" si="0"/>
        <v/>
      </c>
      <c r="L40" s="40"/>
    </row>
    <row r="41" spans="1:12" ht="21" customHeight="1" x14ac:dyDescent="0.25">
      <c r="A41" s="38">
        <v>22</v>
      </c>
      <c r="B41" s="10"/>
      <c r="C41" s="30"/>
      <c r="D41" s="35"/>
      <c r="E41" s="35"/>
      <c r="F41" s="108"/>
      <c r="G41" s="30"/>
      <c r="H41" s="32"/>
      <c r="I41" s="30"/>
      <c r="J41" s="31" t="str">
        <f>IFERROR(VLOOKUP(D41,'Mileage Table'!$A$2:$AF$32,MATCH(E41,'Mileage Table'!$A$1:$AF$1,0),FALSE)*IF(F41="YES",2,1),"")</f>
        <v/>
      </c>
      <c r="K41" s="30" t="str">
        <f t="shared" si="0"/>
        <v/>
      </c>
      <c r="L41" s="40"/>
    </row>
    <row r="42" spans="1:12" ht="21" customHeight="1" x14ac:dyDescent="0.25">
      <c r="A42" s="38">
        <v>23</v>
      </c>
      <c r="B42" s="10"/>
      <c r="C42" s="30"/>
      <c r="D42" s="35"/>
      <c r="E42" s="35"/>
      <c r="F42" s="108"/>
      <c r="G42" s="30"/>
      <c r="H42" s="32"/>
      <c r="I42" s="30"/>
      <c r="J42" s="31" t="str">
        <f>IFERROR(VLOOKUP(D42,'Mileage Table'!$A$2:$AF$32,MATCH(E42,'Mileage Table'!$A$1:$AF$1,0),FALSE)*IF(F42="YES",2,1),"")</f>
        <v/>
      </c>
      <c r="K42" s="30" t="str">
        <f t="shared" si="0"/>
        <v/>
      </c>
      <c r="L42" s="40"/>
    </row>
    <row r="43" spans="1:12" ht="21" customHeight="1" x14ac:dyDescent="0.25">
      <c r="A43" s="38">
        <v>24</v>
      </c>
      <c r="B43" s="10"/>
      <c r="C43" s="30"/>
      <c r="D43" s="35"/>
      <c r="E43" s="35"/>
      <c r="F43" s="108"/>
      <c r="G43" s="30"/>
      <c r="H43" s="32"/>
      <c r="I43" s="30"/>
      <c r="J43" s="31" t="str">
        <f>IFERROR(VLOOKUP(D43,'Mileage Table'!$A$2:$AF$32,MATCH(E43,'Mileage Table'!$A$1:$AF$1,0),FALSE)*IF(F43="YES",2,1),"")</f>
        <v/>
      </c>
      <c r="K43" s="30" t="str">
        <f t="shared" si="0"/>
        <v/>
      </c>
      <c r="L43" s="40"/>
    </row>
    <row r="44" spans="1:12" ht="21" customHeight="1" x14ac:dyDescent="0.25">
      <c r="A44" s="38">
        <v>25</v>
      </c>
      <c r="B44" s="10"/>
      <c r="C44" s="30"/>
      <c r="D44" s="35"/>
      <c r="E44" s="35"/>
      <c r="F44" s="108"/>
      <c r="G44" s="30"/>
      <c r="H44" s="32"/>
      <c r="I44" s="30"/>
      <c r="J44" s="31" t="str">
        <f>IFERROR(VLOOKUP(D44,'Mileage Table'!$A$2:$AF$32,MATCH(E44,'Mileage Table'!$A$1:$AF$1,0),FALSE)*IF(F44="YES",2,1),"")</f>
        <v/>
      </c>
      <c r="K44" s="30" t="str">
        <f t="shared" si="0"/>
        <v/>
      </c>
      <c r="L44" s="40"/>
    </row>
    <row r="45" spans="1:12" ht="21" customHeight="1" x14ac:dyDescent="0.25">
      <c r="A45" s="38">
        <v>26</v>
      </c>
      <c r="B45" s="10"/>
      <c r="C45" s="30"/>
      <c r="D45" s="35"/>
      <c r="E45" s="35"/>
      <c r="F45" s="108"/>
      <c r="G45" s="30"/>
      <c r="H45" s="32"/>
      <c r="I45" s="30"/>
      <c r="J45" s="31" t="str">
        <f>IFERROR(VLOOKUP(D45,'Mileage Table'!$A$2:$AF$32,MATCH(E45,'Mileage Table'!$A$1:$AF$1,0),FALSE)*IF(F45="YES",2,1),"")</f>
        <v/>
      </c>
      <c r="K45" s="30" t="str">
        <f t="shared" si="0"/>
        <v/>
      </c>
      <c r="L45" s="40"/>
    </row>
    <row r="46" spans="1:12" ht="21" customHeight="1" x14ac:dyDescent="0.25">
      <c r="A46" s="38">
        <v>27</v>
      </c>
      <c r="B46" s="10"/>
      <c r="C46" s="30"/>
      <c r="D46" s="35"/>
      <c r="E46" s="35"/>
      <c r="F46" s="108"/>
      <c r="G46" s="30"/>
      <c r="H46" s="32"/>
      <c r="I46" s="30"/>
      <c r="J46" s="31" t="str">
        <f>IFERROR(VLOOKUP(D46,'Mileage Table'!$A$2:$AF$32,MATCH(E46,'Mileage Table'!$A$1:$AF$1,0),FALSE)*IF(F46="YES",2,1),"")</f>
        <v/>
      </c>
      <c r="K46" s="30" t="str">
        <f t="shared" si="0"/>
        <v/>
      </c>
      <c r="L46" s="40"/>
    </row>
    <row r="47" spans="1:12" ht="21" customHeight="1" x14ac:dyDescent="0.25">
      <c r="A47" s="38">
        <v>28</v>
      </c>
      <c r="B47" s="10"/>
      <c r="C47" s="30"/>
      <c r="D47" s="35"/>
      <c r="E47" s="35"/>
      <c r="F47" s="108"/>
      <c r="G47" s="30"/>
      <c r="H47" s="32"/>
      <c r="I47" s="30"/>
      <c r="J47" s="31" t="str">
        <f>IFERROR(VLOOKUP(D47,'Mileage Table'!$A$2:$AF$32,MATCH(E47,'Mileage Table'!$A$1:$AF$1,0),FALSE)*IF(F47="YES",2,1),"")</f>
        <v/>
      </c>
      <c r="K47" s="30" t="str">
        <f t="shared" si="0"/>
        <v/>
      </c>
      <c r="L47" s="40"/>
    </row>
    <row r="48" spans="1:12" ht="21" customHeight="1" x14ac:dyDescent="0.25">
      <c r="A48" s="38">
        <v>29</v>
      </c>
      <c r="B48" s="31"/>
      <c r="C48" s="30"/>
      <c r="D48" s="35"/>
      <c r="E48" s="35"/>
      <c r="F48" s="108"/>
      <c r="G48" s="30"/>
      <c r="H48" s="31"/>
      <c r="I48" s="30"/>
      <c r="J48" s="31" t="str">
        <f>IFERROR(VLOOKUP(D48,'Mileage Table'!$A$2:$AF$32,MATCH(E48,'Mileage Table'!$A$1:$AF$1,0),FALSE)*IF(F48="YES",2,1),"")</f>
        <v/>
      </c>
      <c r="K48" s="30" t="str">
        <f t="shared" si="0"/>
        <v/>
      </c>
      <c r="L48" s="40"/>
    </row>
    <row r="49" spans="1:12" ht="21" customHeight="1" x14ac:dyDescent="0.25">
      <c r="A49" s="38">
        <v>30</v>
      </c>
      <c r="B49" s="31"/>
      <c r="C49" s="30"/>
      <c r="D49" s="35"/>
      <c r="E49" s="35"/>
      <c r="F49" s="108"/>
      <c r="G49" s="30"/>
      <c r="H49" s="31"/>
      <c r="I49" s="30"/>
      <c r="J49" s="31" t="str">
        <f>IFERROR(VLOOKUP(D49,'Mileage Table'!$A$2:$AF$32,MATCH(E49,'Mileage Table'!$A$1:$AF$1,0),FALSE)*IF(F49="YES",2,1),"")</f>
        <v/>
      </c>
      <c r="K49" s="30" t="str">
        <f t="shared" si="0"/>
        <v/>
      </c>
      <c r="L49" s="40"/>
    </row>
    <row r="50" spans="1:12" ht="21" customHeight="1" x14ac:dyDescent="0.25">
      <c r="A50" s="38">
        <v>31</v>
      </c>
      <c r="B50" s="31"/>
      <c r="C50" s="30"/>
      <c r="D50" s="35"/>
      <c r="E50" s="35"/>
      <c r="F50" s="108"/>
      <c r="G50" s="30"/>
      <c r="H50" s="31"/>
      <c r="I50" s="30"/>
      <c r="J50" s="31" t="str">
        <f>IFERROR(VLOOKUP(D50,'Mileage Table'!$A$2:$AF$32,MATCH(E50,'Mileage Table'!$A$1:$AF$1,0),FALSE)*IF(F50="YES",2,1),"")</f>
        <v/>
      </c>
      <c r="K50" s="30" t="str">
        <f t="shared" si="0"/>
        <v/>
      </c>
      <c r="L50" s="40"/>
    </row>
    <row r="51" spans="1:12" ht="21" customHeight="1" x14ac:dyDescent="0.25">
      <c r="A51" s="38">
        <v>32</v>
      </c>
      <c r="B51" s="31"/>
      <c r="C51" s="30"/>
      <c r="D51" s="35"/>
      <c r="E51" s="35"/>
      <c r="F51" s="108"/>
      <c r="G51" s="30"/>
      <c r="H51" s="31"/>
      <c r="I51" s="30"/>
      <c r="J51" s="31" t="str">
        <f>IFERROR(VLOOKUP(D51,'Mileage Table'!$A$2:$AF$32,MATCH(E51,'Mileage Table'!$A$1:$AF$1,0),FALSE)*IF(F51="YES",2,1),"")</f>
        <v/>
      </c>
      <c r="K51" s="30" t="str">
        <f t="shared" si="0"/>
        <v/>
      </c>
      <c r="L51" s="40"/>
    </row>
    <row r="52" spans="1:12" ht="21" customHeight="1" x14ac:dyDescent="0.25">
      <c r="A52" s="38">
        <v>33</v>
      </c>
      <c r="B52" s="31"/>
      <c r="C52" s="30"/>
      <c r="D52" s="35"/>
      <c r="E52" s="35"/>
      <c r="F52" s="108"/>
      <c r="G52" s="30"/>
      <c r="H52" s="31"/>
      <c r="I52" s="30"/>
      <c r="J52" s="31" t="str">
        <f>IFERROR(VLOOKUP(D52,'Mileage Table'!$A$2:$AF$32,MATCH(E52,'Mileage Table'!$A$1:$AF$1,0),FALSE)*IF(F52="YES",2,1),"")</f>
        <v/>
      </c>
      <c r="K52" s="30" t="str">
        <f t="shared" si="0"/>
        <v/>
      </c>
      <c r="L52" s="40"/>
    </row>
    <row r="53" spans="1:12" ht="21" customHeight="1" x14ac:dyDescent="0.25">
      <c r="A53" s="38">
        <v>34</v>
      </c>
      <c r="B53" s="31"/>
      <c r="C53" s="30"/>
      <c r="D53" s="35"/>
      <c r="E53" s="35"/>
      <c r="F53" s="108"/>
      <c r="G53" s="30"/>
      <c r="H53" s="31"/>
      <c r="I53" s="30"/>
      <c r="J53" s="31" t="str">
        <f>IFERROR(VLOOKUP(D53,'Mileage Table'!$A$2:$AF$32,MATCH(E53,'Mileage Table'!$A$1:$AF$1,0),FALSE)*IF(F53="YES",2,1),"")</f>
        <v/>
      </c>
      <c r="K53" s="30" t="str">
        <f t="shared" si="0"/>
        <v/>
      </c>
      <c r="L53" s="40"/>
    </row>
    <row r="54" spans="1:12" ht="21" customHeight="1" x14ac:dyDescent="0.25">
      <c r="A54" s="38">
        <v>35</v>
      </c>
      <c r="B54" s="31"/>
      <c r="C54" s="30"/>
      <c r="D54" s="35"/>
      <c r="E54" s="35"/>
      <c r="F54" s="108"/>
      <c r="G54" s="30"/>
      <c r="H54" s="31"/>
      <c r="I54" s="30"/>
      <c r="J54" s="31" t="str">
        <f>IFERROR(VLOOKUP(D54,'Mileage Table'!$A$2:$AF$32,MATCH(E54,'Mileage Table'!$A$1:$AF$1,0),FALSE)*IF(F54="YES",2,1),"")</f>
        <v/>
      </c>
      <c r="K54" s="30" t="str">
        <f t="shared" si="0"/>
        <v/>
      </c>
      <c r="L54" s="40"/>
    </row>
    <row r="55" spans="1:12" ht="21" customHeight="1" x14ac:dyDescent="0.25">
      <c r="A55" s="38">
        <v>36</v>
      </c>
      <c r="B55" s="31"/>
      <c r="C55" s="30"/>
      <c r="D55" s="35"/>
      <c r="E55" s="35"/>
      <c r="F55" s="108"/>
      <c r="G55" s="30"/>
      <c r="H55" s="31"/>
      <c r="I55" s="30"/>
      <c r="J55" s="31" t="str">
        <f>IFERROR(VLOOKUP(D55,'Mileage Table'!$A$2:$AF$32,MATCH(E55,'Mileage Table'!$A$1:$AF$1,0),FALSE)*IF(F55="YES",2,1),"")</f>
        <v/>
      </c>
      <c r="K55" s="30" t="str">
        <f t="shared" si="0"/>
        <v/>
      </c>
      <c r="L55" s="40"/>
    </row>
    <row r="56" spans="1:12" ht="21" customHeight="1" x14ac:dyDescent="0.25">
      <c r="A56" s="38">
        <v>37</v>
      </c>
      <c r="B56" s="31"/>
      <c r="C56" s="30"/>
      <c r="D56" s="35"/>
      <c r="E56" s="35"/>
      <c r="F56" s="108"/>
      <c r="G56" s="30"/>
      <c r="H56" s="31"/>
      <c r="I56" s="30"/>
      <c r="J56" s="31" t="str">
        <f>IFERROR(VLOOKUP(D56,'Mileage Table'!$A$2:$AF$32,MATCH(E56,'Mileage Table'!$A$1:$AF$1,0),FALSE)*IF(F56="YES",2,1),"")</f>
        <v/>
      </c>
      <c r="K56" s="30" t="str">
        <f t="shared" si="0"/>
        <v/>
      </c>
      <c r="L56" s="40"/>
    </row>
    <row r="57" spans="1:12" ht="21" customHeight="1" x14ac:dyDescent="0.25">
      <c r="A57" s="38">
        <v>38</v>
      </c>
      <c r="B57" s="31"/>
      <c r="C57" s="30"/>
      <c r="D57" s="35"/>
      <c r="E57" s="35"/>
      <c r="F57" s="108"/>
      <c r="G57" s="30"/>
      <c r="H57" s="31"/>
      <c r="I57" s="30"/>
      <c r="J57" s="31" t="str">
        <f>IFERROR(VLOOKUP(D57,'Mileage Table'!$A$2:$AF$32,MATCH(E57,'Mileage Table'!$A$1:$AF$1,0),FALSE)*IF(F57="YES",2,1),"")</f>
        <v/>
      </c>
      <c r="K57" s="30" t="str">
        <f t="shared" si="0"/>
        <v/>
      </c>
      <c r="L57" s="40"/>
    </row>
    <row r="58" spans="1:12" ht="21" customHeight="1" x14ac:dyDescent="0.25">
      <c r="A58" s="38">
        <v>39</v>
      </c>
      <c r="B58" s="31"/>
      <c r="C58" s="30"/>
      <c r="D58" s="35"/>
      <c r="E58" s="35"/>
      <c r="F58" s="108"/>
      <c r="G58" s="30"/>
      <c r="H58" s="31"/>
      <c r="I58" s="30"/>
      <c r="J58" s="31" t="str">
        <f>IFERROR(VLOOKUP(D58,'Mileage Table'!$A$2:$AF$32,MATCH(E58,'Mileage Table'!$A$1:$AF$1,0),FALSE)*IF(F58="YES",2,1),"")</f>
        <v/>
      </c>
      <c r="K58" s="30" t="str">
        <f t="shared" si="0"/>
        <v/>
      </c>
      <c r="L58" s="40"/>
    </row>
    <row r="59" spans="1:12" ht="21" customHeight="1" x14ac:dyDescent="0.25">
      <c r="A59" s="38">
        <v>40</v>
      </c>
      <c r="B59" s="31"/>
      <c r="C59" s="30"/>
      <c r="D59" s="35"/>
      <c r="E59" s="35"/>
      <c r="F59" s="108"/>
      <c r="G59" s="30"/>
      <c r="H59" s="31"/>
      <c r="I59" s="30"/>
      <c r="J59" s="31" t="str">
        <f>IFERROR(VLOOKUP(D59,'Mileage Table'!$A$2:$AF$32,MATCH(E59,'Mileage Table'!$A$1:$AF$1,0),FALSE)*IF(F59="YES",2,1),"")</f>
        <v/>
      </c>
      <c r="K59" s="30" t="str">
        <f t="shared" si="0"/>
        <v/>
      </c>
      <c r="L59" s="40"/>
    </row>
    <row r="60" spans="1:12" s="8" customFormat="1" ht="21" customHeight="1" x14ac:dyDescent="0.25">
      <c r="A60" s="51"/>
      <c r="B60" s="33" t="s">
        <v>20</v>
      </c>
      <c r="C60" s="33"/>
      <c r="D60" s="33"/>
      <c r="E60" s="33"/>
      <c r="F60" s="33"/>
      <c r="G60" s="33"/>
      <c r="H60" s="33"/>
      <c r="I60" s="33"/>
      <c r="J60" s="34">
        <f>SUM(J20:J59)</f>
        <v>0</v>
      </c>
      <c r="K60" s="30">
        <f t="shared" si="0"/>
        <v>0</v>
      </c>
      <c r="L60" s="52"/>
    </row>
    <row r="61" spans="1:12" ht="21" customHeight="1" x14ac:dyDescent="0.25">
      <c r="A61" s="38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40"/>
    </row>
    <row r="62" spans="1:12" ht="21" customHeight="1" x14ac:dyDescent="0.25">
      <c r="A62" s="38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40"/>
    </row>
    <row r="63" spans="1:12" ht="21" customHeight="1" thickBot="1" x14ac:dyDescent="0.35">
      <c r="A63" s="38"/>
      <c r="B63" s="4"/>
      <c r="C63" s="5"/>
      <c r="D63" s="5"/>
      <c r="E63" s="5"/>
      <c r="F63" s="5"/>
      <c r="G63" s="5"/>
      <c r="H63" s="12"/>
      <c r="I63" s="39"/>
      <c r="J63" s="39"/>
      <c r="K63" s="39"/>
      <c r="L63" s="40"/>
    </row>
    <row r="64" spans="1:12" ht="21" customHeight="1" thickTop="1" x14ac:dyDescent="0.25">
      <c r="A64" s="38"/>
      <c r="B64" s="39" t="s">
        <v>21</v>
      </c>
      <c r="C64" s="39"/>
      <c r="D64" s="39"/>
      <c r="E64" s="39"/>
      <c r="F64" s="39"/>
      <c r="G64" s="39"/>
      <c r="H64" s="39" t="s">
        <v>22</v>
      </c>
      <c r="I64" s="39"/>
      <c r="J64" s="39"/>
      <c r="K64" s="39"/>
      <c r="L64" s="40"/>
    </row>
    <row r="65" spans="1:12" ht="21" customHeight="1" x14ac:dyDescent="0.25">
      <c r="A65" s="38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40"/>
    </row>
    <row r="66" spans="1:12" ht="21" customHeight="1" x14ac:dyDescent="0.25">
      <c r="A66" s="38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40"/>
    </row>
    <row r="67" spans="1:12" ht="21" customHeight="1" thickBot="1" x14ac:dyDescent="0.35">
      <c r="A67" s="38"/>
      <c r="B67" s="4"/>
      <c r="C67" s="5"/>
      <c r="D67" s="5"/>
      <c r="E67" s="5"/>
      <c r="F67" s="5"/>
      <c r="G67" s="5"/>
      <c r="H67" s="12"/>
      <c r="I67" s="39"/>
      <c r="J67" s="39"/>
      <c r="K67" s="39"/>
      <c r="L67" s="40"/>
    </row>
    <row r="68" spans="1:12" ht="21" customHeight="1" thickTop="1" x14ac:dyDescent="0.25">
      <c r="A68" s="38"/>
      <c r="B68" s="39" t="s">
        <v>23</v>
      </c>
      <c r="C68" s="39"/>
      <c r="D68" s="39"/>
      <c r="E68" s="39"/>
      <c r="F68" s="39"/>
      <c r="G68" s="39"/>
      <c r="H68" s="39" t="s">
        <v>22</v>
      </c>
      <c r="I68" s="39"/>
      <c r="J68" s="39"/>
      <c r="K68" s="39"/>
      <c r="L68" s="40"/>
    </row>
    <row r="69" spans="1:12" x14ac:dyDescent="0.25">
      <c r="A69" s="38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40"/>
    </row>
    <row r="70" spans="1:12" x14ac:dyDescent="0.25">
      <c r="A70" s="38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40"/>
    </row>
    <row r="71" spans="1:12" ht="15.75" thickBot="1" x14ac:dyDescent="0.3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5"/>
    </row>
  </sheetData>
  <mergeCells count="8">
    <mergeCell ref="B15:G15"/>
    <mergeCell ref="B17:G17"/>
    <mergeCell ref="A1:K1"/>
    <mergeCell ref="A2:K2"/>
    <mergeCell ref="D4:H4"/>
    <mergeCell ref="D5:H5"/>
    <mergeCell ref="B6:J6"/>
    <mergeCell ref="B14:G14"/>
  </mergeCells>
  <conditionalFormatting sqref="B63">
    <cfRule type="cellIs" dxfId="23" priority="7" stopIfTrue="1" operator="equal">
      <formula>"text"</formula>
    </cfRule>
    <cfRule type="containsBlanks" dxfId="22" priority="8" stopIfTrue="1">
      <formula>LEN(TRIM(B63))=0</formula>
    </cfRule>
  </conditionalFormatting>
  <conditionalFormatting sqref="H63">
    <cfRule type="cellIs" dxfId="21" priority="5" stopIfTrue="1" operator="equal">
      <formula>"text"</formula>
    </cfRule>
    <cfRule type="containsBlanks" dxfId="20" priority="6" stopIfTrue="1">
      <formula>LEN(TRIM(H63))=0</formula>
    </cfRule>
  </conditionalFormatting>
  <conditionalFormatting sqref="B67">
    <cfRule type="cellIs" dxfId="19" priority="3" stopIfTrue="1" operator="equal">
      <formula>"text"</formula>
    </cfRule>
    <cfRule type="containsBlanks" dxfId="18" priority="4" stopIfTrue="1">
      <formula>LEN(TRIM(B67))=0</formula>
    </cfRule>
  </conditionalFormatting>
  <conditionalFormatting sqref="H67">
    <cfRule type="cellIs" dxfId="17" priority="1" stopIfTrue="1" operator="equal">
      <formula>"text"</formula>
    </cfRule>
    <cfRule type="containsBlanks" dxfId="16" priority="2" stopIfTrue="1">
      <formula>LEN(TRIM(H67))=0</formula>
    </cfRule>
  </conditionalFormatting>
  <pageMargins left="0.7" right="0.7" top="0.75" bottom="0.75" header="0.3" footer="0.3"/>
  <pageSetup scale="46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8FEC497-387F-47D3-970E-E41EE4908CF0}">
          <x14:formula1>
            <xm:f>'Mileage Table'!$A$2:$A$33</xm:f>
          </x14:formula1>
          <xm:sqref>D20:E59</xm:sqref>
        </x14:dataValidation>
        <x14:dataValidation type="list" allowBlank="1" showInputMessage="1" showErrorMessage="1" xr:uid="{E0C0028F-1CE2-425F-BBAC-362D700EACA6}">
          <x14:formula1>
            <xm:f>'Mileage Table'!$A$37:$A$39</xm:f>
          </x14:formula1>
          <xm:sqref>F20:F59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614A7-0218-4057-974A-AF6FD1A310ED}">
  <dimension ref="A1:L71"/>
  <sheetViews>
    <sheetView showGridLines="0" zoomScaleNormal="100" workbookViewId="0">
      <selection activeCell="A2" sqref="A2:K2"/>
    </sheetView>
  </sheetViews>
  <sheetFormatPr defaultRowHeight="15" x14ac:dyDescent="0.25"/>
  <cols>
    <col min="1" max="1" width="4.33203125" style="6" customWidth="1"/>
    <col min="2" max="2" width="23.6640625" style="6" customWidth="1"/>
    <col min="3" max="3" width="1.5" style="6" customWidth="1"/>
    <col min="4" max="5" width="28.5" style="6" bestFit="1" customWidth="1"/>
    <col min="6" max="6" width="12.33203125" style="6" bestFit="1" customWidth="1"/>
    <col min="7" max="7" width="1.5" style="6" customWidth="1"/>
    <col min="8" max="8" width="56.6640625" style="6" customWidth="1"/>
    <col min="9" max="9" width="1.5" style="6" customWidth="1"/>
    <col min="10" max="10" width="17" style="6" customWidth="1"/>
    <col min="11" max="11" width="15.1640625" style="6" customWidth="1"/>
    <col min="12" max="16384" width="9.33203125" style="6"/>
  </cols>
  <sheetData>
    <row r="1" spans="1:12" s="56" customFormat="1" ht="26.25" x14ac:dyDescent="0.4">
      <c r="A1" s="110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36"/>
    </row>
    <row r="2" spans="1:12" s="56" customFormat="1" ht="26.25" x14ac:dyDescent="0.4">
      <c r="A2" s="112" t="s">
        <v>69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37"/>
    </row>
    <row r="3" spans="1:12" ht="15" customHeight="1" thickBot="1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ht="21" customHeight="1" thickBot="1" x14ac:dyDescent="0.3">
      <c r="A4" s="38"/>
      <c r="B4" s="39" t="s">
        <v>1</v>
      </c>
      <c r="C4" s="39"/>
      <c r="D4" s="114"/>
      <c r="E4" s="115"/>
      <c r="F4" s="115"/>
      <c r="G4" s="115"/>
      <c r="H4" s="115"/>
      <c r="I4" s="39"/>
      <c r="J4" s="9" t="s">
        <v>2</v>
      </c>
      <c r="K4" s="11"/>
      <c r="L4" s="40"/>
    </row>
    <row r="5" spans="1:12" ht="21" customHeight="1" thickBot="1" x14ac:dyDescent="0.3">
      <c r="A5" s="38"/>
      <c r="B5" s="39" t="s">
        <v>3</v>
      </c>
      <c r="C5" s="39"/>
      <c r="D5" s="114"/>
      <c r="E5" s="115"/>
      <c r="F5" s="115"/>
      <c r="G5" s="115"/>
      <c r="H5" s="115"/>
      <c r="I5" s="39"/>
      <c r="J5" s="58" t="s">
        <v>59</v>
      </c>
      <c r="K5" s="9"/>
      <c r="L5" s="40"/>
    </row>
    <row r="6" spans="1:12" s="57" customFormat="1" ht="29.25" customHeight="1" x14ac:dyDescent="0.35">
      <c r="A6" s="41"/>
      <c r="B6" s="118" t="s">
        <v>4</v>
      </c>
      <c r="C6" s="118"/>
      <c r="D6" s="118"/>
      <c r="E6" s="118"/>
      <c r="F6" s="118"/>
      <c r="G6" s="118"/>
      <c r="H6" s="118"/>
      <c r="I6" s="118"/>
      <c r="J6" s="119"/>
      <c r="K6" s="42"/>
      <c r="L6" s="43"/>
    </row>
    <row r="7" spans="1:12" ht="21" customHeight="1" x14ac:dyDescent="0.25">
      <c r="A7" s="38"/>
      <c r="B7" s="39"/>
      <c r="C7" s="39"/>
      <c r="D7" s="39"/>
      <c r="E7" s="39"/>
      <c r="F7" s="39"/>
      <c r="G7" s="39"/>
      <c r="H7" s="39"/>
      <c r="I7" s="39"/>
      <c r="J7" s="44"/>
      <c r="K7" s="39"/>
      <c r="L7" s="40"/>
    </row>
    <row r="8" spans="1:12" ht="21" customHeight="1" x14ac:dyDescent="0.25">
      <c r="A8" s="38"/>
      <c r="B8" s="45" t="s">
        <v>5</v>
      </c>
      <c r="C8" s="45"/>
      <c r="D8" s="45"/>
      <c r="E8" s="45"/>
      <c r="F8" s="45"/>
      <c r="G8" s="45"/>
      <c r="H8" s="45"/>
      <c r="I8" s="45"/>
      <c r="J8" s="46"/>
      <c r="K8" s="45"/>
      <c r="L8" s="40"/>
    </row>
    <row r="9" spans="1:12" ht="21" customHeight="1" x14ac:dyDescent="0.25">
      <c r="A9" s="38"/>
      <c r="B9" s="45" t="s">
        <v>6</v>
      </c>
      <c r="C9" s="45"/>
      <c r="D9" s="45"/>
      <c r="E9" s="45"/>
      <c r="F9" s="45"/>
      <c r="G9" s="45"/>
      <c r="H9" s="45"/>
      <c r="I9" s="45"/>
      <c r="J9" s="46"/>
      <c r="K9" s="45"/>
      <c r="L9" s="40"/>
    </row>
    <row r="10" spans="1:12" ht="21" customHeight="1" x14ac:dyDescent="0.25">
      <c r="A10" s="38"/>
      <c r="B10" s="45" t="s">
        <v>7</v>
      </c>
      <c r="C10" s="45"/>
      <c r="D10" s="45"/>
      <c r="E10" s="45"/>
      <c r="F10" s="45"/>
      <c r="G10" s="45"/>
      <c r="H10" s="45"/>
      <c r="I10" s="45"/>
      <c r="J10" s="46"/>
      <c r="K10" s="45"/>
      <c r="L10" s="40"/>
    </row>
    <row r="11" spans="1:12" ht="21" customHeight="1" x14ac:dyDescent="0.25">
      <c r="A11" s="38"/>
      <c r="B11" s="45" t="s">
        <v>8</v>
      </c>
      <c r="C11" s="45"/>
      <c r="D11" s="45"/>
      <c r="E11" s="45"/>
      <c r="F11" s="45"/>
      <c r="G11" s="45"/>
      <c r="H11" s="45"/>
      <c r="I11" s="45"/>
      <c r="J11" s="46"/>
      <c r="K11" s="45"/>
      <c r="L11" s="40"/>
    </row>
    <row r="12" spans="1:12" ht="21" customHeight="1" x14ac:dyDescent="0.25">
      <c r="A12" s="38"/>
      <c r="B12" s="47" t="s">
        <v>9</v>
      </c>
      <c r="C12" s="45"/>
      <c r="D12" s="45"/>
      <c r="E12" s="45"/>
      <c r="F12" s="45"/>
      <c r="G12" s="45"/>
      <c r="H12" s="45"/>
      <c r="I12" s="45"/>
      <c r="J12" s="45"/>
      <c r="K12" s="45"/>
      <c r="L12" s="40"/>
    </row>
    <row r="13" spans="1:12" ht="21" customHeight="1" x14ac:dyDescent="0.25">
      <c r="A13" s="38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40"/>
    </row>
    <row r="14" spans="1:12" ht="21" customHeight="1" x14ac:dyDescent="0.25">
      <c r="A14" s="38"/>
      <c r="B14" s="116" t="s">
        <v>10</v>
      </c>
      <c r="C14" s="116"/>
      <c r="D14" s="116"/>
      <c r="E14" s="116"/>
      <c r="F14" s="116"/>
      <c r="G14" s="116"/>
      <c r="H14" s="48"/>
      <c r="I14" s="48"/>
      <c r="J14" s="48"/>
      <c r="K14" s="48">
        <f>+J60</f>
        <v>0</v>
      </c>
      <c r="L14" s="40"/>
    </row>
    <row r="15" spans="1:12" ht="21" customHeight="1" x14ac:dyDescent="0.25">
      <c r="A15" s="38"/>
      <c r="B15" s="116" t="s">
        <v>11</v>
      </c>
      <c r="C15" s="116"/>
      <c r="D15" s="116"/>
      <c r="E15" s="116"/>
      <c r="F15" s="116"/>
      <c r="G15" s="116"/>
      <c r="H15" s="48"/>
      <c r="I15" s="48"/>
      <c r="J15" s="48"/>
      <c r="K15" s="48">
        <v>0.65500000000000003</v>
      </c>
      <c r="L15" s="40"/>
    </row>
    <row r="16" spans="1:12" ht="21" customHeight="1" x14ac:dyDescent="0.25">
      <c r="A16" s="38"/>
      <c r="B16" s="49"/>
      <c r="C16" s="49"/>
      <c r="D16" s="49"/>
      <c r="E16" s="49"/>
      <c r="F16" s="107"/>
      <c r="G16" s="49"/>
      <c r="H16" s="48"/>
      <c r="I16" s="48"/>
      <c r="J16" s="48"/>
      <c r="K16" s="48"/>
      <c r="L16" s="40"/>
    </row>
    <row r="17" spans="1:12" ht="21" customHeight="1" thickBot="1" x14ac:dyDescent="0.3">
      <c r="A17" s="38"/>
      <c r="B17" s="117" t="s">
        <v>12</v>
      </c>
      <c r="C17" s="117"/>
      <c r="D17" s="117"/>
      <c r="E17" s="117"/>
      <c r="F17" s="117"/>
      <c r="G17" s="117"/>
      <c r="H17" s="7"/>
      <c r="I17" s="50"/>
      <c r="J17" s="7"/>
      <c r="K17" s="7">
        <f>K14*K15</f>
        <v>0</v>
      </c>
      <c r="L17" s="40"/>
    </row>
    <row r="18" spans="1:12" ht="21" customHeight="1" x14ac:dyDescent="0.25">
      <c r="A18" s="38"/>
      <c r="B18" s="39"/>
      <c r="C18" s="50"/>
      <c r="D18" s="39"/>
      <c r="E18" s="39"/>
      <c r="F18" s="39"/>
      <c r="G18" s="50"/>
      <c r="H18" s="39"/>
      <c r="I18" s="50"/>
      <c r="J18" s="39"/>
      <c r="K18" s="39"/>
      <c r="L18" s="40"/>
    </row>
    <row r="19" spans="1:12" ht="21" customHeight="1" x14ac:dyDescent="0.25">
      <c r="A19" s="38"/>
      <c r="B19" s="28" t="s">
        <v>13</v>
      </c>
      <c r="C19" s="29"/>
      <c r="D19" s="28" t="s">
        <v>14</v>
      </c>
      <c r="E19" s="28" t="s">
        <v>15</v>
      </c>
      <c r="F19" s="28" t="s">
        <v>65</v>
      </c>
      <c r="G19" s="29"/>
      <c r="H19" s="28" t="s">
        <v>16</v>
      </c>
      <c r="I19" s="29"/>
      <c r="J19" s="28" t="s">
        <v>17</v>
      </c>
      <c r="K19" s="28" t="s">
        <v>18</v>
      </c>
      <c r="L19" s="40"/>
    </row>
    <row r="20" spans="1:12" ht="21" customHeight="1" x14ac:dyDescent="0.25">
      <c r="A20" s="38">
        <v>1</v>
      </c>
      <c r="B20" s="10"/>
      <c r="C20" s="30"/>
      <c r="D20" s="35"/>
      <c r="E20" s="35"/>
      <c r="F20" s="108"/>
      <c r="G20" s="30"/>
      <c r="H20" s="32"/>
      <c r="I20" s="30"/>
      <c r="J20" s="31" t="str">
        <f>IFERROR(VLOOKUP(D20,'Mileage Table'!$A$2:$AF$32,MATCH(E20,'Mileage Table'!$A$1:$AF$1,0),FALSE)*IF(F20="YES",2,1),"")</f>
        <v/>
      </c>
      <c r="K20" s="30" t="str">
        <f>IFERROR(+J20*$K$15,"")</f>
        <v/>
      </c>
      <c r="L20" s="40"/>
    </row>
    <row r="21" spans="1:12" ht="21" customHeight="1" x14ac:dyDescent="0.25">
      <c r="A21" s="38">
        <v>2</v>
      </c>
      <c r="B21" s="10"/>
      <c r="C21" s="30"/>
      <c r="D21" s="35"/>
      <c r="E21" s="35"/>
      <c r="F21" s="108"/>
      <c r="G21" s="30"/>
      <c r="H21" s="32"/>
      <c r="I21" s="30"/>
      <c r="J21" s="31" t="str">
        <f>IFERROR(VLOOKUP(D21,'Mileage Table'!$A$2:$AF$32,MATCH(E21,'Mileage Table'!$A$1:$AF$1,0),FALSE)*IF(F21="YES",2,1),"")</f>
        <v/>
      </c>
      <c r="K21" s="30" t="str">
        <f t="shared" ref="K21:K60" si="0">IFERROR(+J21*$K$15,"")</f>
        <v/>
      </c>
      <c r="L21" s="40"/>
    </row>
    <row r="22" spans="1:12" ht="21" customHeight="1" x14ac:dyDescent="0.25">
      <c r="A22" s="38">
        <v>3</v>
      </c>
      <c r="B22" s="10"/>
      <c r="C22" s="30"/>
      <c r="D22" s="35"/>
      <c r="E22" s="35"/>
      <c r="F22" s="108"/>
      <c r="G22" s="30"/>
      <c r="H22" s="32"/>
      <c r="I22" s="30"/>
      <c r="J22" s="31" t="str">
        <f>IFERROR(VLOOKUP(D22,'Mileage Table'!$A$2:$AF$32,MATCH(E22,'Mileage Table'!$A$1:$AF$1,0),FALSE)*IF(F22="YES",2,1),"")</f>
        <v/>
      </c>
      <c r="K22" s="30" t="str">
        <f t="shared" si="0"/>
        <v/>
      </c>
      <c r="L22" s="40"/>
    </row>
    <row r="23" spans="1:12" ht="21" customHeight="1" x14ac:dyDescent="0.25">
      <c r="A23" s="38">
        <v>4</v>
      </c>
      <c r="B23" s="10"/>
      <c r="C23" s="30"/>
      <c r="D23" s="35"/>
      <c r="E23" s="35"/>
      <c r="F23" s="108"/>
      <c r="G23" s="30"/>
      <c r="H23" s="32"/>
      <c r="I23" s="30"/>
      <c r="J23" s="31" t="str">
        <f>IFERROR(VLOOKUP(D23,'Mileage Table'!$A$2:$AF$32,MATCH(E23,'Mileage Table'!$A$1:$AF$1,0),FALSE)*IF(F23="YES",2,1),"")</f>
        <v/>
      </c>
      <c r="K23" s="30" t="str">
        <f t="shared" si="0"/>
        <v/>
      </c>
      <c r="L23" s="40"/>
    </row>
    <row r="24" spans="1:12" ht="21" customHeight="1" x14ac:dyDescent="0.25">
      <c r="A24" s="38">
        <v>5</v>
      </c>
      <c r="B24" s="10"/>
      <c r="C24" s="30"/>
      <c r="D24" s="35"/>
      <c r="E24" s="35"/>
      <c r="F24" s="108"/>
      <c r="G24" s="30"/>
      <c r="H24" s="32"/>
      <c r="I24" s="30"/>
      <c r="J24" s="31" t="str">
        <f>IFERROR(VLOOKUP(D24,'Mileage Table'!$A$2:$AF$32,MATCH(E24,'Mileage Table'!$A$1:$AF$1,0),FALSE)*IF(F24="YES",2,1),"")</f>
        <v/>
      </c>
      <c r="K24" s="30" t="str">
        <f t="shared" si="0"/>
        <v/>
      </c>
      <c r="L24" s="40"/>
    </row>
    <row r="25" spans="1:12" ht="21" customHeight="1" x14ac:dyDescent="0.25">
      <c r="A25" s="38">
        <v>6</v>
      </c>
      <c r="B25" s="10"/>
      <c r="C25" s="30"/>
      <c r="D25" s="35"/>
      <c r="E25" s="35"/>
      <c r="F25" s="108"/>
      <c r="G25" s="30"/>
      <c r="H25" s="32"/>
      <c r="I25" s="30"/>
      <c r="J25" s="31" t="str">
        <f>IFERROR(VLOOKUP(D25,'Mileage Table'!$A$2:$AF$32,MATCH(E25,'Mileage Table'!$A$1:$AF$1,0),FALSE)*IF(F25="YES",2,1),"")</f>
        <v/>
      </c>
      <c r="K25" s="30" t="str">
        <f t="shared" si="0"/>
        <v/>
      </c>
      <c r="L25" s="40"/>
    </row>
    <row r="26" spans="1:12" ht="21" customHeight="1" x14ac:dyDescent="0.25">
      <c r="A26" s="38">
        <v>7</v>
      </c>
      <c r="B26" s="10"/>
      <c r="C26" s="30"/>
      <c r="D26" s="35"/>
      <c r="E26" s="35"/>
      <c r="F26" s="108"/>
      <c r="G26" s="30"/>
      <c r="H26" s="32"/>
      <c r="I26" s="30"/>
      <c r="J26" s="31" t="str">
        <f>IFERROR(VLOOKUP(D26,'Mileage Table'!$A$2:$AF$32,MATCH(E26,'Mileage Table'!$A$1:$AF$1,0),FALSE)*IF(F26="YES",2,1),"")</f>
        <v/>
      </c>
      <c r="K26" s="30" t="str">
        <f t="shared" si="0"/>
        <v/>
      </c>
      <c r="L26" s="40"/>
    </row>
    <row r="27" spans="1:12" ht="21" customHeight="1" x14ac:dyDescent="0.25">
      <c r="A27" s="38">
        <v>8</v>
      </c>
      <c r="B27" s="10"/>
      <c r="C27" s="30"/>
      <c r="D27" s="35"/>
      <c r="E27" s="35"/>
      <c r="F27" s="108"/>
      <c r="G27" s="30"/>
      <c r="H27" s="32"/>
      <c r="I27" s="30"/>
      <c r="J27" s="31" t="str">
        <f>IFERROR(VLOOKUP(D27,'Mileage Table'!$A$2:$AF$32,MATCH(E27,'Mileage Table'!$A$1:$AF$1,0),FALSE)*IF(F27="YES",2,1),"")</f>
        <v/>
      </c>
      <c r="K27" s="30" t="str">
        <f t="shared" si="0"/>
        <v/>
      </c>
      <c r="L27" s="40"/>
    </row>
    <row r="28" spans="1:12" ht="21" customHeight="1" x14ac:dyDescent="0.25">
      <c r="A28" s="38">
        <v>9</v>
      </c>
      <c r="B28" s="10"/>
      <c r="C28" s="30"/>
      <c r="D28" s="35"/>
      <c r="E28" s="35"/>
      <c r="F28" s="108"/>
      <c r="G28" s="30"/>
      <c r="H28" s="32"/>
      <c r="I28" s="30"/>
      <c r="J28" s="31" t="str">
        <f>IFERROR(VLOOKUP(D28,'Mileage Table'!$A$2:$AF$32,MATCH(E28,'Mileage Table'!$A$1:$AF$1,0),FALSE)*IF(F28="YES",2,1),"")</f>
        <v/>
      </c>
      <c r="K28" s="30" t="str">
        <f t="shared" si="0"/>
        <v/>
      </c>
      <c r="L28" s="40"/>
    </row>
    <row r="29" spans="1:12" ht="21" customHeight="1" x14ac:dyDescent="0.25">
      <c r="A29" s="38">
        <v>10</v>
      </c>
      <c r="B29" s="10"/>
      <c r="C29" s="30"/>
      <c r="D29" s="35"/>
      <c r="E29" s="35"/>
      <c r="F29" s="108"/>
      <c r="G29" s="30"/>
      <c r="H29" s="32"/>
      <c r="I29" s="30"/>
      <c r="J29" s="31" t="str">
        <f>IFERROR(VLOOKUP(D29,'Mileage Table'!$A$2:$AF$32,MATCH(E29,'Mileage Table'!$A$1:$AF$1,0),FALSE)*IF(F29="YES",2,1),"")</f>
        <v/>
      </c>
      <c r="K29" s="30" t="str">
        <f t="shared" si="0"/>
        <v/>
      </c>
      <c r="L29" s="40"/>
    </row>
    <row r="30" spans="1:12" ht="21" customHeight="1" x14ac:dyDescent="0.25">
      <c r="A30" s="38">
        <v>11</v>
      </c>
      <c r="B30" s="10"/>
      <c r="C30" s="30"/>
      <c r="D30" s="35"/>
      <c r="E30" s="35"/>
      <c r="F30" s="108"/>
      <c r="G30" s="30"/>
      <c r="H30" s="32"/>
      <c r="I30" s="30"/>
      <c r="J30" s="31" t="str">
        <f>IFERROR(VLOOKUP(D30,'Mileage Table'!$A$2:$AF$32,MATCH(E30,'Mileage Table'!$A$1:$AF$1,0),FALSE)*IF(F30="YES",2,1),"")</f>
        <v/>
      </c>
      <c r="K30" s="30" t="str">
        <f t="shared" si="0"/>
        <v/>
      </c>
      <c r="L30" s="40"/>
    </row>
    <row r="31" spans="1:12" ht="21" customHeight="1" x14ac:dyDescent="0.25">
      <c r="A31" s="38">
        <v>12</v>
      </c>
      <c r="B31" s="10"/>
      <c r="C31" s="30"/>
      <c r="D31" s="35"/>
      <c r="E31" s="35"/>
      <c r="F31" s="108"/>
      <c r="G31" s="30"/>
      <c r="H31" s="32"/>
      <c r="I31" s="30"/>
      <c r="J31" s="31" t="str">
        <f>IFERROR(VLOOKUP(D31,'Mileage Table'!$A$2:$AF$32,MATCH(E31,'Mileage Table'!$A$1:$AF$1,0),FALSE)*IF(F31="YES",2,1),"")</f>
        <v/>
      </c>
      <c r="K31" s="30" t="str">
        <f t="shared" si="0"/>
        <v/>
      </c>
      <c r="L31" s="40"/>
    </row>
    <row r="32" spans="1:12" ht="21" customHeight="1" x14ac:dyDescent="0.25">
      <c r="A32" s="38">
        <v>13</v>
      </c>
      <c r="B32" s="10"/>
      <c r="C32" s="30"/>
      <c r="D32" s="35"/>
      <c r="E32" s="35"/>
      <c r="F32" s="108"/>
      <c r="G32" s="30"/>
      <c r="H32" s="32"/>
      <c r="I32" s="30"/>
      <c r="J32" s="31" t="str">
        <f>IFERROR(VLOOKUP(D32,'Mileage Table'!$A$2:$AF$32,MATCH(E32,'Mileage Table'!$A$1:$AF$1,0),FALSE)*IF(F32="YES",2,1),"")</f>
        <v/>
      </c>
      <c r="K32" s="30" t="str">
        <f t="shared" si="0"/>
        <v/>
      </c>
      <c r="L32" s="40"/>
    </row>
    <row r="33" spans="1:12" ht="21" customHeight="1" x14ac:dyDescent="0.25">
      <c r="A33" s="38">
        <v>14</v>
      </c>
      <c r="B33" s="10"/>
      <c r="C33" s="30"/>
      <c r="D33" s="35"/>
      <c r="E33" s="35"/>
      <c r="F33" s="108"/>
      <c r="G33" s="30"/>
      <c r="H33" s="32"/>
      <c r="I33" s="30"/>
      <c r="J33" s="31" t="str">
        <f>IFERROR(VLOOKUP(D33,'Mileage Table'!$A$2:$AF$32,MATCH(E33,'Mileage Table'!$A$1:$AF$1,0),FALSE)*IF(F33="YES",2,1),"")</f>
        <v/>
      </c>
      <c r="K33" s="30" t="str">
        <f t="shared" si="0"/>
        <v/>
      </c>
      <c r="L33" s="40"/>
    </row>
    <row r="34" spans="1:12" ht="21" customHeight="1" x14ac:dyDescent="0.25">
      <c r="A34" s="38">
        <v>15</v>
      </c>
      <c r="B34" s="10"/>
      <c r="C34" s="30"/>
      <c r="D34" s="35"/>
      <c r="E34" s="35"/>
      <c r="F34" s="108"/>
      <c r="G34" s="30"/>
      <c r="H34" s="32"/>
      <c r="I34" s="30"/>
      <c r="J34" s="31" t="str">
        <f>IFERROR(VLOOKUP(D34,'Mileage Table'!$A$2:$AF$32,MATCH(E34,'Mileage Table'!$A$1:$AF$1,0),FALSE)*IF(F34="YES",2,1),"")</f>
        <v/>
      </c>
      <c r="K34" s="30" t="str">
        <f t="shared" si="0"/>
        <v/>
      </c>
      <c r="L34" s="40"/>
    </row>
    <row r="35" spans="1:12" ht="21" customHeight="1" x14ac:dyDescent="0.25">
      <c r="A35" s="38">
        <v>16</v>
      </c>
      <c r="B35" s="10"/>
      <c r="C35" s="30"/>
      <c r="D35" s="35"/>
      <c r="E35" s="35"/>
      <c r="F35" s="108"/>
      <c r="G35" s="30"/>
      <c r="H35" s="32"/>
      <c r="I35" s="30"/>
      <c r="J35" s="31" t="str">
        <f>IFERROR(VLOOKUP(D35,'Mileage Table'!$A$2:$AF$32,MATCH(E35,'Mileage Table'!$A$1:$AF$1,0),FALSE)*IF(F35="YES",2,1),"")</f>
        <v/>
      </c>
      <c r="K35" s="30" t="str">
        <f t="shared" si="0"/>
        <v/>
      </c>
      <c r="L35" s="40"/>
    </row>
    <row r="36" spans="1:12" ht="21" customHeight="1" x14ac:dyDescent="0.25">
      <c r="A36" s="38">
        <v>17</v>
      </c>
      <c r="B36" s="10"/>
      <c r="C36" s="30"/>
      <c r="D36" s="35"/>
      <c r="E36" s="35"/>
      <c r="F36" s="108"/>
      <c r="G36" s="30"/>
      <c r="H36" s="32"/>
      <c r="I36" s="30"/>
      <c r="J36" s="31" t="str">
        <f>IFERROR(VLOOKUP(D36,'Mileage Table'!$A$2:$AF$32,MATCH(E36,'Mileage Table'!$A$1:$AF$1,0),FALSE)*IF(F36="YES",2,1),"")</f>
        <v/>
      </c>
      <c r="K36" s="30" t="str">
        <f t="shared" si="0"/>
        <v/>
      </c>
      <c r="L36" s="40"/>
    </row>
    <row r="37" spans="1:12" ht="21" customHeight="1" x14ac:dyDescent="0.25">
      <c r="A37" s="38">
        <v>18</v>
      </c>
      <c r="B37" s="10"/>
      <c r="C37" s="30"/>
      <c r="D37" s="35"/>
      <c r="E37" s="35"/>
      <c r="F37" s="108"/>
      <c r="G37" s="30"/>
      <c r="H37" s="32"/>
      <c r="I37" s="30"/>
      <c r="J37" s="31" t="str">
        <f>IFERROR(VLOOKUP(D37,'Mileage Table'!$A$2:$AF$32,MATCH(E37,'Mileage Table'!$A$1:$AF$1,0),FALSE)*IF(F37="YES",2,1),"")</f>
        <v/>
      </c>
      <c r="K37" s="30" t="str">
        <f t="shared" si="0"/>
        <v/>
      </c>
      <c r="L37" s="40"/>
    </row>
    <row r="38" spans="1:12" ht="21" customHeight="1" x14ac:dyDescent="0.25">
      <c r="A38" s="38">
        <v>19</v>
      </c>
      <c r="B38" s="10"/>
      <c r="C38" s="30"/>
      <c r="D38" s="35"/>
      <c r="E38" s="35"/>
      <c r="F38" s="108"/>
      <c r="G38" s="30"/>
      <c r="H38" s="32"/>
      <c r="I38" s="30"/>
      <c r="J38" s="31" t="str">
        <f>IFERROR(VLOOKUP(D38,'Mileage Table'!$A$2:$AF$32,MATCH(E38,'Mileage Table'!$A$1:$AF$1,0),FALSE)*IF(F38="YES",2,1),"")</f>
        <v/>
      </c>
      <c r="K38" s="30" t="str">
        <f t="shared" si="0"/>
        <v/>
      </c>
      <c r="L38" s="40"/>
    </row>
    <row r="39" spans="1:12" ht="21" customHeight="1" x14ac:dyDescent="0.25">
      <c r="A39" s="38">
        <v>20</v>
      </c>
      <c r="B39" s="10"/>
      <c r="C39" s="30"/>
      <c r="D39" s="35"/>
      <c r="E39" s="35"/>
      <c r="F39" s="108"/>
      <c r="G39" s="30"/>
      <c r="H39" s="32"/>
      <c r="I39" s="30"/>
      <c r="J39" s="31" t="str">
        <f>IFERROR(VLOOKUP(D39,'Mileage Table'!$A$2:$AF$32,MATCH(E39,'Mileage Table'!$A$1:$AF$1,0),FALSE)*IF(F39="YES",2,1),"")</f>
        <v/>
      </c>
      <c r="K39" s="30" t="str">
        <f t="shared" si="0"/>
        <v/>
      </c>
      <c r="L39" s="40"/>
    </row>
    <row r="40" spans="1:12" ht="21" customHeight="1" x14ac:dyDescent="0.25">
      <c r="A40" s="38">
        <v>21</v>
      </c>
      <c r="B40" s="10"/>
      <c r="C40" s="30"/>
      <c r="D40" s="35"/>
      <c r="E40" s="35"/>
      <c r="F40" s="108"/>
      <c r="G40" s="30"/>
      <c r="H40" s="32"/>
      <c r="I40" s="30"/>
      <c r="J40" s="31" t="str">
        <f>IFERROR(VLOOKUP(D40,'Mileage Table'!$A$2:$AF$32,MATCH(E40,'Mileage Table'!$A$1:$AF$1,0),FALSE)*IF(F40="YES",2,1),"")</f>
        <v/>
      </c>
      <c r="K40" s="30" t="str">
        <f t="shared" si="0"/>
        <v/>
      </c>
      <c r="L40" s="40"/>
    </row>
    <row r="41" spans="1:12" ht="21" customHeight="1" x14ac:dyDescent="0.25">
      <c r="A41" s="38">
        <v>22</v>
      </c>
      <c r="B41" s="10"/>
      <c r="C41" s="30"/>
      <c r="D41" s="35"/>
      <c r="E41" s="35"/>
      <c r="F41" s="108"/>
      <c r="G41" s="30"/>
      <c r="H41" s="32"/>
      <c r="I41" s="30"/>
      <c r="J41" s="31" t="str">
        <f>IFERROR(VLOOKUP(D41,'Mileage Table'!$A$2:$AF$32,MATCH(E41,'Mileage Table'!$A$1:$AF$1,0),FALSE)*IF(F41="YES",2,1),"")</f>
        <v/>
      </c>
      <c r="K41" s="30" t="str">
        <f t="shared" si="0"/>
        <v/>
      </c>
      <c r="L41" s="40"/>
    </row>
    <row r="42" spans="1:12" ht="21" customHeight="1" x14ac:dyDescent="0.25">
      <c r="A42" s="38">
        <v>23</v>
      </c>
      <c r="B42" s="10"/>
      <c r="C42" s="30"/>
      <c r="D42" s="35"/>
      <c r="E42" s="35"/>
      <c r="F42" s="108"/>
      <c r="G42" s="30"/>
      <c r="H42" s="32"/>
      <c r="I42" s="30"/>
      <c r="J42" s="31" t="str">
        <f>IFERROR(VLOOKUP(D42,'Mileage Table'!$A$2:$AF$32,MATCH(E42,'Mileage Table'!$A$1:$AF$1,0),FALSE)*IF(F42="YES",2,1),"")</f>
        <v/>
      </c>
      <c r="K42" s="30" t="str">
        <f t="shared" si="0"/>
        <v/>
      </c>
      <c r="L42" s="40"/>
    </row>
    <row r="43" spans="1:12" ht="21" customHeight="1" x14ac:dyDescent="0.25">
      <c r="A43" s="38">
        <v>24</v>
      </c>
      <c r="B43" s="10"/>
      <c r="C43" s="30"/>
      <c r="D43" s="35"/>
      <c r="E43" s="35"/>
      <c r="F43" s="108"/>
      <c r="G43" s="30"/>
      <c r="H43" s="32"/>
      <c r="I43" s="30"/>
      <c r="J43" s="31" t="str">
        <f>IFERROR(VLOOKUP(D43,'Mileage Table'!$A$2:$AF$32,MATCH(E43,'Mileage Table'!$A$1:$AF$1,0),FALSE)*IF(F43="YES",2,1),"")</f>
        <v/>
      </c>
      <c r="K43" s="30" t="str">
        <f t="shared" si="0"/>
        <v/>
      </c>
      <c r="L43" s="40"/>
    </row>
    <row r="44" spans="1:12" ht="21" customHeight="1" x14ac:dyDescent="0.25">
      <c r="A44" s="38">
        <v>25</v>
      </c>
      <c r="B44" s="10"/>
      <c r="C44" s="30"/>
      <c r="D44" s="35"/>
      <c r="E44" s="35"/>
      <c r="F44" s="108"/>
      <c r="G44" s="30"/>
      <c r="H44" s="32"/>
      <c r="I44" s="30"/>
      <c r="J44" s="31" t="str">
        <f>IFERROR(VLOOKUP(D44,'Mileage Table'!$A$2:$AF$32,MATCH(E44,'Mileage Table'!$A$1:$AF$1,0),FALSE)*IF(F44="YES",2,1),"")</f>
        <v/>
      </c>
      <c r="K44" s="30" t="str">
        <f t="shared" si="0"/>
        <v/>
      </c>
      <c r="L44" s="40"/>
    </row>
    <row r="45" spans="1:12" ht="21" customHeight="1" x14ac:dyDescent="0.25">
      <c r="A45" s="38">
        <v>26</v>
      </c>
      <c r="B45" s="10"/>
      <c r="C45" s="30"/>
      <c r="D45" s="35"/>
      <c r="E45" s="35"/>
      <c r="F45" s="108"/>
      <c r="G45" s="30"/>
      <c r="H45" s="32"/>
      <c r="I45" s="30"/>
      <c r="J45" s="31" t="str">
        <f>IFERROR(VLOOKUP(D45,'Mileage Table'!$A$2:$AF$32,MATCH(E45,'Mileage Table'!$A$1:$AF$1,0),FALSE)*IF(F45="YES",2,1),"")</f>
        <v/>
      </c>
      <c r="K45" s="30" t="str">
        <f t="shared" si="0"/>
        <v/>
      </c>
      <c r="L45" s="40"/>
    </row>
    <row r="46" spans="1:12" ht="21" customHeight="1" x14ac:dyDescent="0.25">
      <c r="A46" s="38">
        <v>27</v>
      </c>
      <c r="B46" s="10"/>
      <c r="C46" s="30"/>
      <c r="D46" s="35"/>
      <c r="E46" s="35"/>
      <c r="F46" s="108"/>
      <c r="G46" s="30"/>
      <c r="H46" s="32"/>
      <c r="I46" s="30"/>
      <c r="J46" s="31" t="str">
        <f>IFERROR(VLOOKUP(D46,'Mileage Table'!$A$2:$AF$32,MATCH(E46,'Mileage Table'!$A$1:$AF$1,0),FALSE)*IF(F46="YES",2,1),"")</f>
        <v/>
      </c>
      <c r="K46" s="30" t="str">
        <f t="shared" si="0"/>
        <v/>
      </c>
      <c r="L46" s="40"/>
    </row>
    <row r="47" spans="1:12" ht="21" customHeight="1" x14ac:dyDescent="0.25">
      <c r="A47" s="38">
        <v>28</v>
      </c>
      <c r="B47" s="10"/>
      <c r="C47" s="30"/>
      <c r="D47" s="35"/>
      <c r="E47" s="35"/>
      <c r="F47" s="108"/>
      <c r="G47" s="30"/>
      <c r="H47" s="32"/>
      <c r="I47" s="30"/>
      <c r="J47" s="31" t="str">
        <f>IFERROR(VLOOKUP(D47,'Mileage Table'!$A$2:$AF$32,MATCH(E47,'Mileage Table'!$A$1:$AF$1,0),FALSE)*IF(F47="YES",2,1),"")</f>
        <v/>
      </c>
      <c r="K47" s="30" t="str">
        <f t="shared" si="0"/>
        <v/>
      </c>
      <c r="L47" s="40"/>
    </row>
    <row r="48" spans="1:12" ht="21" customHeight="1" x14ac:dyDescent="0.25">
      <c r="A48" s="38">
        <v>29</v>
      </c>
      <c r="B48" s="31"/>
      <c r="C48" s="30"/>
      <c r="D48" s="35"/>
      <c r="E48" s="35"/>
      <c r="F48" s="108"/>
      <c r="G48" s="30"/>
      <c r="H48" s="31"/>
      <c r="I48" s="30"/>
      <c r="J48" s="31" t="str">
        <f>IFERROR(VLOOKUP(D48,'Mileage Table'!$A$2:$AF$32,MATCH(E48,'Mileage Table'!$A$1:$AF$1,0),FALSE)*IF(F48="YES",2,1),"")</f>
        <v/>
      </c>
      <c r="K48" s="30" t="str">
        <f t="shared" si="0"/>
        <v/>
      </c>
      <c r="L48" s="40"/>
    </row>
    <row r="49" spans="1:12" ht="21" customHeight="1" x14ac:dyDescent="0.25">
      <c r="A49" s="38">
        <v>30</v>
      </c>
      <c r="B49" s="31"/>
      <c r="C49" s="30"/>
      <c r="D49" s="35"/>
      <c r="E49" s="35"/>
      <c r="F49" s="108"/>
      <c r="G49" s="30"/>
      <c r="H49" s="31"/>
      <c r="I49" s="30"/>
      <c r="J49" s="31" t="str">
        <f>IFERROR(VLOOKUP(D49,'Mileage Table'!$A$2:$AF$32,MATCH(E49,'Mileage Table'!$A$1:$AF$1,0),FALSE)*IF(F49="YES",2,1),"")</f>
        <v/>
      </c>
      <c r="K49" s="30" t="str">
        <f t="shared" si="0"/>
        <v/>
      </c>
      <c r="L49" s="40"/>
    </row>
    <row r="50" spans="1:12" ht="21" customHeight="1" x14ac:dyDescent="0.25">
      <c r="A50" s="38">
        <v>31</v>
      </c>
      <c r="B50" s="31"/>
      <c r="C50" s="30"/>
      <c r="D50" s="35"/>
      <c r="E50" s="35"/>
      <c r="F50" s="108"/>
      <c r="G50" s="30"/>
      <c r="H50" s="31"/>
      <c r="I50" s="30"/>
      <c r="J50" s="31" t="str">
        <f>IFERROR(VLOOKUP(D50,'Mileage Table'!$A$2:$AF$32,MATCH(E50,'Mileage Table'!$A$1:$AF$1,0),FALSE)*IF(F50="YES",2,1),"")</f>
        <v/>
      </c>
      <c r="K50" s="30" t="str">
        <f t="shared" si="0"/>
        <v/>
      </c>
      <c r="L50" s="40"/>
    </row>
    <row r="51" spans="1:12" ht="21" customHeight="1" x14ac:dyDescent="0.25">
      <c r="A51" s="38">
        <v>32</v>
      </c>
      <c r="B51" s="31"/>
      <c r="C51" s="30"/>
      <c r="D51" s="35"/>
      <c r="E51" s="35"/>
      <c r="F51" s="108"/>
      <c r="G51" s="30"/>
      <c r="H51" s="31"/>
      <c r="I51" s="30"/>
      <c r="J51" s="31" t="str">
        <f>IFERROR(VLOOKUP(D51,'Mileage Table'!$A$2:$AF$32,MATCH(E51,'Mileage Table'!$A$1:$AF$1,0),FALSE)*IF(F51="YES",2,1),"")</f>
        <v/>
      </c>
      <c r="K51" s="30" t="str">
        <f t="shared" si="0"/>
        <v/>
      </c>
      <c r="L51" s="40"/>
    </row>
    <row r="52" spans="1:12" ht="21" customHeight="1" x14ac:dyDescent="0.25">
      <c r="A52" s="38">
        <v>33</v>
      </c>
      <c r="B52" s="31"/>
      <c r="C52" s="30"/>
      <c r="D52" s="35"/>
      <c r="E52" s="35"/>
      <c r="F52" s="108"/>
      <c r="G52" s="30"/>
      <c r="H52" s="31"/>
      <c r="I52" s="30"/>
      <c r="J52" s="31" t="str">
        <f>IFERROR(VLOOKUP(D52,'Mileage Table'!$A$2:$AF$32,MATCH(E52,'Mileage Table'!$A$1:$AF$1,0),FALSE)*IF(F52="YES",2,1),"")</f>
        <v/>
      </c>
      <c r="K52" s="30" t="str">
        <f t="shared" si="0"/>
        <v/>
      </c>
      <c r="L52" s="40"/>
    </row>
    <row r="53" spans="1:12" ht="21" customHeight="1" x14ac:dyDescent="0.25">
      <c r="A53" s="38">
        <v>34</v>
      </c>
      <c r="B53" s="31"/>
      <c r="C53" s="30"/>
      <c r="D53" s="35"/>
      <c r="E53" s="35"/>
      <c r="F53" s="108"/>
      <c r="G53" s="30"/>
      <c r="H53" s="31"/>
      <c r="I53" s="30"/>
      <c r="J53" s="31" t="str">
        <f>IFERROR(VLOOKUP(D53,'Mileage Table'!$A$2:$AF$32,MATCH(E53,'Mileage Table'!$A$1:$AF$1,0),FALSE)*IF(F53="YES",2,1),"")</f>
        <v/>
      </c>
      <c r="K53" s="30" t="str">
        <f t="shared" si="0"/>
        <v/>
      </c>
      <c r="L53" s="40"/>
    </row>
    <row r="54" spans="1:12" ht="21" customHeight="1" x14ac:dyDescent="0.25">
      <c r="A54" s="38">
        <v>35</v>
      </c>
      <c r="B54" s="31"/>
      <c r="C54" s="30"/>
      <c r="D54" s="35"/>
      <c r="E54" s="35"/>
      <c r="F54" s="108"/>
      <c r="G54" s="30"/>
      <c r="H54" s="31"/>
      <c r="I54" s="30"/>
      <c r="J54" s="31" t="str">
        <f>IFERROR(VLOOKUP(D54,'Mileage Table'!$A$2:$AF$32,MATCH(E54,'Mileage Table'!$A$1:$AF$1,0),FALSE)*IF(F54="YES",2,1),"")</f>
        <v/>
      </c>
      <c r="K54" s="30" t="str">
        <f t="shared" si="0"/>
        <v/>
      </c>
      <c r="L54" s="40"/>
    </row>
    <row r="55" spans="1:12" ht="21" customHeight="1" x14ac:dyDescent="0.25">
      <c r="A55" s="38">
        <v>36</v>
      </c>
      <c r="B55" s="31"/>
      <c r="C55" s="30"/>
      <c r="D55" s="35"/>
      <c r="E55" s="35"/>
      <c r="F55" s="108"/>
      <c r="G55" s="30"/>
      <c r="H55" s="31"/>
      <c r="I55" s="30"/>
      <c r="J55" s="31" t="str">
        <f>IFERROR(VLOOKUP(D55,'Mileage Table'!$A$2:$AF$32,MATCH(E55,'Mileage Table'!$A$1:$AF$1,0),FALSE)*IF(F55="YES",2,1),"")</f>
        <v/>
      </c>
      <c r="K55" s="30" t="str">
        <f t="shared" si="0"/>
        <v/>
      </c>
      <c r="L55" s="40"/>
    </row>
    <row r="56" spans="1:12" ht="21" customHeight="1" x14ac:dyDescent="0.25">
      <c r="A56" s="38">
        <v>37</v>
      </c>
      <c r="B56" s="31"/>
      <c r="C56" s="30"/>
      <c r="D56" s="35"/>
      <c r="E56" s="35"/>
      <c r="F56" s="108"/>
      <c r="G56" s="30"/>
      <c r="H56" s="31"/>
      <c r="I56" s="30"/>
      <c r="J56" s="31" t="str">
        <f>IFERROR(VLOOKUP(D56,'Mileage Table'!$A$2:$AF$32,MATCH(E56,'Mileage Table'!$A$1:$AF$1,0),FALSE)*IF(F56="YES",2,1),"")</f>
        <v/>
      </c>
      <c r="K56" s="30" t="str">
        <f t="shared" si="0"/>
        <v/>
      </c>
      <c r="L56" s="40"/>
    </row>
    <row r="57" spans="1:12" ht="21" customHeight="1" x14ac:dyDescent="0.25">
      <c r="A57" s="38">
        <v>38</v>
      </c>
      <c r="B57" s="31"/>
      <c r="C57" s="30"/>
      <c r="D57" s="35"/>
      <c r="E57" s="35"/>
      <c r="F57" s="108"/>
      <c r="G57" s="30"/>
      <c r="H57" s="31"/>
      <c r="I57" s="30"/>
      <c r="J57" s="31" t="str">
        <f>IFERROR(VLOOKUP(D57,'Mileage Table'!$A$2:$AF$32,MATCH(E57,'Mileage Table'!$A$1:$AF$1,0),FALSE)*IF(F57="YES",2,1),"")</f>
        <v/>
      </c>
      <c r="K57" s="30" t="str">
        <f t="shared" si="0"/>
        <v/>
      </c>
      <c r="L57" s="40"/>
    </row>
    <row r="58" spans="1:12" ht="21" customHeight="1" x14ac:dyDescent="0.25">
      <c r="A58" s="38">
        <v>39</v>
      </c>
      <c r="B58" s="31"/>
      <c r="C58" s="30"/>
      <c r="D58" s="35"/>
      <c r="E58" s="35"/>
      <c r="F58" s="108"/>
      <c r="G58" s="30"/>
      <c r="H58" s="31"/>
      <c r="I58" s="30"/>
      <c r="J58" s="31" t="str">
        <f>IFERROR(VLOOKUP(D58,'Mileage Table'!$A$2:$AF$32,MATCH(E58,'Mileage Table'!$A$1:$AF$1,0),FALSE)*IF(F58="YES",2,1),"")</f>
        <v/>
      </c>
      <c r="K58" s="30" t="str">
        <f t="shared" si="0"/>
        <v/>
      </c>
      <c r="L58" s="40"/>
    </row>
    <row r="59" spans="1:12" ht="21" customHeight="1" x14ac:dyDescent="0.25">
      <c r="A59" s="38">
        <v>40</v>
      </c>
      <c r="B59" s="31"/>
      <c r="C59" s="30"/>
      <c r="D59" s="35"/>
      <c r="E59" s="35"/>
      <c r="F59" s="108"/>
      <c r="G59" s="30"/>
      <c r="H59" s="31"/>
      <c r="I59" s="30"/>
      <c r="J59" s="31" t="str">
        <f>IFERROR(VLOOKUP(D59,'Mileage Table'!$A$2:$AF$32,MATCH(E59,'Mileage Table'!$A$1:$AF$1,0),FALSE)*IF(F59="YES",2,1),"")</f>
        <v/>
      </c>
      <c r="K59" s="30" t="str">
        <f t="shared" si="0"/>
        <v/>
      </c>
      <c r="L59" s="40"/>
    </row>
    <row r="60" spans="1:12" s="8" customFormat="1" ht="21" customHeight="1" x14ac:dyDescent="0.25">
      <c r="A60" s="51"/>
      <c r="B60" s="33" t="s">
        <v>20</v>
      </c>
      <c r="C60" s="33"/>
      <c r="D60" s="33"/>
      <c r="E60" s="33"/>
      <c r="F60" s="33"/>
      <c r="G60" s="33"/>
      <c r="H60" s="33"/>
      <c r="I60" s="33"/>
      <c r="J60" s="34">
        <f>SUM(J20:J59)</f>
        <v>0</v>
      </c>
      <c r="K60" s="30">
        <f t="shared" si="0"/>
        <v>0</v>
      </c>
      <c r="L60" s="52"/>
    </row>
    <row r="61" spans="1:12" ht="21" customHeight="1" x14ac:dyDescent="0.25">
      <c r="A61" s="38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40"/>
    </row>
    <row r="62" spans="1:12" ht="21" customHeight="1" x14ac:dyDescent="0.25">
      <c r="A62" s="38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40"/>
    </row>
    <row r="63" spans="1:12" ht="21" customHeight="1" thickBot="1" x14ac:dyDescent="0.35">
      <c r="A63" s="38"/>
      <c r="B63" s="4"/>
      <c r="C63" s="5"/>
      <c r="D63" s="5"/>
      <c r="E63" s="5"/>
      <c r="F63" s="5"/>
      <c r="G63" s="5"/>
      <c r="H63" s="12"/>
      <c r="I63" s="39"/>
      <c r="J63" s="39"/>
      <c r="K63" s="39"/>
      <c r="L63" s="40"/>
    </row>
    <row r="64" spans="1:12" ht="21" customHeight="1" thickTop="1" x14ac:dyDescent="0.25">
      <c r="A64" s="38"/>
      <c r="B64" s="39" t="s">
        <v>21</v>
      </c>
      <c r="C64" s="39"/>
      <c r="D64" s="39"/>
      <c r="E64" s="39"/>
      <c r="F64" s="39"/>
      <c r="G64" s="39"/>
      <c r="H64" s="39" t="s">
        <v>22</v>
      </c>
      <c r="I64" s="39"/>
      <c r="J64" s="39"/>
      <c r="K64" s="39"/>
      <c r="L64" s="40"/>
    </row>
    <row r="65" spans="1:12" ht="21" customHeight="1" x14ac:dyDescent="0.25">
      <c r="A65" s="38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40"/>
    </row>
    <row r="66" spans="1:12" ht="21" customHeight="1" x14ac:dyDescent="0.25">
      <c r="A66" s="38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40"/>
    </row>
    <row r="67" spans="1:12" ht="21" customHeight="1" thickBot="1" x14ac:dyDescent="0.35">
      <c r="A67" s="38"/>
      <c r="B67" s="4"/>
      <c r="C67" s="5"/>
      <c r="D67" s="5"/>
      <c r="E67" s="5"/>
      <c r="F67" s="5"/>
      <c r="G67" s="5"/>
      <c r="H67" s="12"/>
      <c r="I67" s="39"/>
      <c r="J67" s="39"/>
      <c r="K67" s="39"/>
      <c r="L67" s="40"/>
    </row>
    <row r="68" spans="1:12" ht="21" customHeight="1" thickTop="1" x14ac:dyDescent="0.25">
      <c r="A68" s="38"/>
      <c r="B68" s="39" t="s">
        <v>23</v>
      </c>
      <c r="C68" s="39"/>
      <c r="D68" s="39"/>
      <c r="E68" s="39"/>
      <c r="F68" s="39"/>
      <c r="G68" s="39"/>
      <c r="H68" s="39" t="s">
        <v>22</v>
      </c>
      <c r="I68" s="39"/>
      <c r="J68" s="39"/>
      <c r="K68" s="39"/>
      <c r="L68" s="40"/>
    </row>
    <row r="69" spans="1:12" x14ac:dyDescent="0.25">
      <c r="A69" s="38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40"/>
    </row>
    <row r="70" spans="1:12" x14ac:dyDescent="0.25">
      <c r="A70" s="38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40"/>
    </row>
    <row r="71" spans="1:12" ht="15.75" thickBot="1" x14ac:dyDescent="0.3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5"/>
    </row>
  </sheetData>
  <mergeCells count="8">
    <mergeCell ref="B15:G15"/>
    <mergeCell ref="B17:G17"/>
    <mergeCell ref="A1:K1"/>
    <mergeCell ref="A2:K2"/>
    <mergeCell ref="D4:H4"/>
    <mergeCell ref="D5:H5"/>
    <mergeCell ref="B6:J6"/>
    <mergeCell ref="B14:G14"/>
  </mergeCells>
  <conditionalFormatting sqref="B63">
    <cfRule type="cellIs" dxfId="15" priority="7" stopIfTrue="1" operator="equal">
      <formula>"text"</formula>
    </cfRule>
    <cfRule type="containsBlanks" dxfId="14" priority="8" stopIfTrue="1">
      <formula>LEN(TRIM(B63))=0</formula>
    </cfRule>
  </conditionalFormatting>
  <conditionalFormatting sqref="H63">
    <cfRule type="cellIs" dxfId="13" priority="5" stopIfTrue="1" operator="equal">
      <formula>"text"</formula>
    </cfRule>
    <cfRule type="containsBlanks" dxfId="12" priority="6" stopIfTrue="1">
      <formula>LEN(TRIM(H63))=0</formula>
    </cfRule>
  </conditionalFormatting>
  <conditionalFormatting sqref="B67">
    <cfRule type="cellIs" dxfId="11" priority="3" stopIfTrue="1" operator="equal">
      <formula>"text"</formula>
    </cfRule>
    <cfRule type="containsBlanks" dxfId="10" priority="4" stopIfTrue="1">
      <formula>LEN(TRIM(B67))=0</formula>
    </cfRule>
  </conditionalFormatting>
  <conditionalFormatting sqref="H67">
    <cfRule type="cellIs" dxfId="9" priority="1" stopIfTrue="1" operator="equal">
      <formula>"text"</formula>
    </cfRule>
    <cfRule type="containsBlanks" dxfId="8" priority="2" stopIfTrue="1">
      <formula>LEN(TRIM(H67))=0</formula>
    </cfRule>
  </conditionalFormatting>
  <pageMargins left="0.7" right="0.7" top="0.75" bottom="0.75" header="0.3" footer="0.3"/>
  <pageSetup scale="46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AB61576-7EFC-4B69-A92F-43483BCFE6A9}">
          <x14:formula1>
            <xm:f>'Mileage Table'!$A$2:$A$33</xm:f>
          </x14:formula1>
          <xm:sqref>D20:E59</xm:sqref>
        </x14:dataValidation>
        <x14:dataValidation type="list" allowBlank="1" showInputMessage="1" showErrorMessage="1" xr:uid="{31AB84FE-8D26-4F93-ACEF-3CB0B6DA8165}">
          <x14:formula1>
            <xm:f>'Mileage Table'!$A$37:$A$39</xm:f>
          </x14:formula1>
          <xm:sqref>F20:F59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4C589-BB85-4B5D-B1E6-7317CE276BD3}">
  <dimension ref="A1:L71"/>
  <sheetViews>
    <sheetView showGridLines="0" zoomScaleNormal="100" workbookViewId="0">
      <selection activeCell="A2" sqref="A2:K2"/>
    </sheetView>
  </sheetViews>
  <sheetFormatPr defaultRowHeight="15" x14ac:dyDescent="0.25"/>
  <cols>
    <col min="1" max="1" width="4.33203125" style="6" customWidth="1"/>
    <col min="2" max="2" width="23.6640625" style="6" customWidth="1"/>
    <col min="3" max="3" width="1.5" style="6" customWidth="1"/>
    <col min="4" max="5" width="28.5" style="6" bestFit="1" customWidth="1"/>
    <col min="6" max="6" width="12.33203125" style="6" bestFit="1" customWidth="1"/>
    <col min="7" max="7" width="1.5" style="6" customWidth="1"/>
    <col min="8" max="8" width="56.6640625" style="6" customWidth="1"/>
    <col min="9" max="9" width="1.5" style="6" customWidth="1"/>
    <col min="10" max="10" width="17" style="6" customWidth="1"/>
    <col min="11" max="11" width="15.1640625" style="6" customWidth="1"/>
    <col min="12" max="16384" width="9.33203125" style="6"/>
  </cols>
  <sheetData>
    <row r="1" spans="1:12" s="56" customFormat="1" ht="26.25" x14ac:dyDescent="0.4">
      <c r="A1" s="110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36"/>
    </row>
    <row r="2" spans="1:12" s="56" customFormat="1" ht="26.25" x14ac:dyDescent="0.4">
      <c r="A2" s="112" t="s">
        <v>69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37"/>
    </row>
    <row r="3" spans="1:12" ht="15" customHeight="1" thickBot="1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ht="21" customHeight="1" thickBot="1" x14ac:dyDescent="0.3">
      <c r="A4" s="38"/>
      <c r="B4" s="39" t="s">
        <v>1</v>
      </c>
      <c r="C4" s="39"/>
      <c r="D4" s="114"/>
      <c r="E4" s="115"/>
      <c r="F4" s="115"/>
      <c r="G4" s="115"/>
      <c r="H4" s="115"/>
      <c r="I4" s="39"/>
      <c r="J4" s="9" t="s">
        <v>2</v>
      </c>
      <c r="K4" s="11"/>
      <c r="L4" s="40"/>
    </row>
    <row r="5" spans="1:12" ht="21" customHeight="1" thickBot="1" x14ac:dyDescent="0.3">
      <c r="A5" s="38"/>
      <c r="B5" s="39" t="s">
        <v>3</v>
      </c>
      <c r="C5" s="39"/>
      <c r="D5" s="114"/>
      <c r="E5" s="115"/>
      <c r="F5" s="115"/>
      <c r="G5" s="115"/>
      <c r="H5" s="115"/>
      <c r="I5" s="39"/>
      <c r="J5" s="58" t="s">
        <v>59</v>
      </c>
      <c r="K5" s="9"/>
      <c r="L5" s="40"/>
    </row>
    <row r="6" spans="1:12" s="57" customFormat="1" ht="29.25" customHeight="1" x14ac:dyDescent="0.35">
      <c r="A6" s="41"/>
      <c r="B6" s="118" t="s">
        <v>4</v>
      </c>
      <c r="C6" s="118"/>
      <c r="D6" s="118"/>
      <c r="E6" s="118"/>
      <c r="F6" s="118"/>
      <c r="G6" s="118"/>
      <c r="H6" s="118"/>
      <c r="I6" s="118"/>
      <c r="J6" s="119"/>
      <c r="K6" s="42"/>
      <c r="L6" s="43"/>
    </row>
    <row r="7" spans="1:12" ht="21" customHeight="1" x14ac:dyDescent="0.25">
      <c r="A7" s="38"/>
      <c r="B7" s="39"/>
      <c r="C7" s="39"/>
      <c r="D7" s="39"/>
      <c r="E7" s="39"/>
      <c r="F7" s="39"/>
      <c r="G7" s="39"/>
      <c r="H7" s="39"/>
      <c r="I7" s="39"/>
      <c r="J7" s="44"/>
      <c r="K7" s="39"/>
      <c r="L7" s="40"/>
    </row>
    <row r="8" spans="1:12" ht="21" customHeight="1" x14ac:dyDescent="0.25">
      <c r="A8" s="38"/>
      <c r="B8" s="45" t="s">
        <v>5</v>
      </c>
      <c r="C8" s="45"/>
      <c r="D8" s="45"/>
      <c r="E8" s="45"/>
      <c r="F8" s="45"/>
      <c r="G8" s="45"/>
      <c r="H8" s="45"/>
      <c r="I8" s="45"/>
      <c r="J8" s="46"/>
      <c r="K8" s="45"/>
      <c r="L8" s="40"/>
    </row>
    <row r="9" spans="1:12" ht="21" customHeight="1" x14ac:dyDescent="0.25">
      <c r="A9" s="38"/>
      <c r="B9" s="45" t="s">
        <v>6</v>
      </c>
      <c r="C9" s="45"/>
      <c r="D9" s="45"/>
      <c r="E9" s="45"/>
      <c r="F9" s="45"/>
      <c r="G9" s="45"/>
      <c r="H9" s="45"/>
      <c r="I9" s="45"/>
      <c r="J9" s="46"/>
      <c r="K9" s="45"/>
      <c r="L9" s="40"/>
    </row>
    <row r="10" spans="1:12" ht="21" customHeight="1" x14ac:dyDescent="0.25">
      <c r="A10" s="38"/>
      <c r="B10" s="45" t="s">
        <v>7</v>
      </c>
      <c r="C10" s="45"/>
      <c r="D10" s="45"/>
      <c r="E10" s="45"/>
      <c r="F10" s="45"/>
      <c r="G10" s="45"/>
      <c r="H10" s="45"/>
      <c r="I10" s="45"/>
      <c r="J10" s="46"/>
      <c r="K10" s="45"/>
      <c r="L10" s="40"/>
    </row>
    <row r="11" spans="1:12" ht="21" customHeight="1" x14ac:dyDescent="0.25">
      <c r="A11" s="38"/>
      <c r="B11" s="45" t="s">
        <v>8</v>
      </c>
      <c r="C11" s="45"/>
      <c r="D11" s="45"/>
      <c r="E11" s="45"/>
      <c r="F11" s="45"/>
      <c r="G11" s="45"/>
      <c r="H11" s="45"/>
      <c r="I11" s="45"/>
      <c r="J11" s="46"/>
      <c r="K11" s="45"/>
      <c r="L11" s="40"/>
    </row>
    <row r="12" spans="1:12" ht="21" customHeight="1" x14ac:dyDescent="0.25">
      <c r="A12" s="38"/>
      <c r="B12" s="47" t="s">
        <v>9</v>
      </c>
      <c r="C12" s="45"/>
      <c r="D12" s="45"/>
      <c r="E12" s="45"/>
      <c r="F12" s="45"/>
      <c r="G12" s="45"/>
      <c r="H12" s="45"/>
      <c r="I12" s="45"/>
      <c r="J12" s="45"/>
      <c r="K12" s="45"/>
      <c r="L12" s="40"/>
    </row>
    <row r="13" spans="1:12" ht="21" customHeight="1" x14ac:dyDescent="0.25">
      <c r="A13" s="38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40"/>
    </row>
    <row r="14" spans="1:12" ht="21" customHeight="1" x14ac:dyDescent="0.25">
      <c r="A14" s="38"/>
      <c r="B14" s="116" t="s">
        <v>10</v>
      </c>
      <c r="C14" s="116"/>
      <c r="D14" s="116"/>
      <c r="E14" s="116"/>
      <c r="F14" s="116"/>
      <c r="G14" s="116"/>
      <c r="H14" s="48"/>
      <c r="I14" s="48"/>
      <c r="J14" s="48"/>
      <c r="K14" s="48">
        <f>+J60</f>
        <v>0</v>
      </c>
      <c r="L14" s="40"/>
    </row>
    <row r="15" spans="1:12" ht="21" customHeight="1" x14ac:dyDescent="0.25">
      <c r="A15" s="38"/>
      <c r="B15" s="116" t="s">
        <v>11</v>
      </c>
      <c r="C15" s="116"/>
      <c r="D15" s="116"/>
      <c r="E15" s="116"/>
      <c r="F15" s="116"/>
      <c r="G15" s="116"/>
      <c r="H15" s="48"/>
      <c r="I15" s="48"/>
      <c r="J15" s="48"/>
      <c r="K15" s="48">
        <v>0.65500000000000003</v>
      </c>
      <c r="L15" s="40"/>
    </row>
    <row r="16" spans="1:12" ht="21" customHeight="1" x14ac:dyDescent="0.25">
      <c r="A16" s="38"/>
      <c r="B16" s="49"/>
      <c r="C16" s="49"/>
      <c r="D16" s="49"/>
      <c r="E16" s="49"/>
      <c r="F16" s="107"/>
      <c r="G16" s="49"/>
      <c r="H16" s="48"/>
      <c r="I16" s="48"/>
      <c r="J16" s="48"/>
      <c r="K16" s="48"/>
      <c r="L16" s="40"/>
    </row>
    <row r="17" spans="1:12" ht="21" customHeight="1" thickBot="1" x14ac:dyDescent="0.3">
      <c r="A17" s="38"/>
      <c r="B17" s="117" t="s">
        <v>12</v>
      </c>
      <c r="C17" s="117"/>
      <c r="D17" s="117"/>
      <c r="E17" s="117"/>
      <c r="F17" s="117"/>
      <c r="G17" s="117"/>
      <c r="H17" s="7"/>
      <c r="I17" s="50"/>
      <c r="J17" s="7"/>
      <c r="K17" s="7">
        <f>K14*K15</f>
        <v>0</v>
      </c>
      <c r="L17" s="40"/>
    </row>
    <row r="18" spans="1:12" ht="21" customHeight="1" x14ac:dyDescent="0.25">
      <c r="A18" s="38"/>
      <c r="B18" s="39"/>
      <c r="C18" s="50"/>
      <c r="D18" s="39"/>
      <c r="E18" s="39"/>
      <c r="F18" s="39"/>
      <c r="G18" s="50"/>
      <c r="H18" s="39"/>
      <c r="I18" s="50"/>
      <c r="J18" s="39"/>
      <c r="K18" s="39"/>
      <c r="L18" s="40"/>
    </row>
    <row r="19" spans="1:12" ht="21" customHeight="1" x14ac:dyDescent="0.25">
      <c r="A19" s="38"/>
      <c r="B19" s="28" t="s">
        <v>13</v>
      </c>
      <c r="C19" s="29"/>
      <c r="D19" s="28" t="s">
        <v>14</v>
      </c>
      <c r="E19" s="28" t="s">
        <v>15</v>
      </c>
      <c r="F19" s="28" t="s">
        <v>65</v>
      </c>
      <c r="G19" s="29"/>
      <c r="H19" s="28" t="s">
        <v>16</v>
      </c>
      <c r="I19" s="29"/>
      <c r="J19" s="28" t="s">
        <v>17</v>
      </c>
      <c r="K19" s="28" t="s">
        <v>18</v>
      </c>
      <c r="L19" s="40"/>
    </row>
    <row r="20" spans="1:12" ht="21" customHeight="1" x14ac:dyDescent="0.25">
      <c r="A20" s="38">
        <v>1</v>
      </c>
      <c r="B20" s="10"/>
      <c r="C20" s="30"/>
      <c r="D20" s="35"/>
      <c r="E20" s="35"/>
      <c r="F20" s="108"/>
      <c r="G20" s="30"/>
      <c r="H20" s="32"/>
      <c r="I20" s="30"/>
      <c r="J20" s="31" t="str">
        <f>IFERROR(VLOOKUP(D20,'Mileage Table'!$A$2:$AF$32,MATCH(E20,'Mileage Table'!$A$1:$AF$1,0),FALSE)*IF(F20="YES",2,1),"")</f>
        <v/>
      </c>
      <c r="K20" s="30" t="str">
        <f>IFERROR(+J20*$K$15,"")</f>
        <v/>
      </c>
      <c r="L20" s="40"/>
    </row>
    <row r="21" spans="1:12" ht="21" customHeight="1" x14ac:dyDescent="0.25">
      <c r="A21" s="38">
        <v>2</v>
      </c>
      <c r="B21" s="10"/>
      <c r="C21" s="30"/>
      <c r="D21" s="35"/>
      <c r="E21" s="35"/>
      <c r="F21" s="108"/>
      <c r="G21" s="30"/>
      <c r="H21" s="32"/>
      <c r="I21" s="30"/>
      <c r="J21" s="31" t="str">
        <f>IFERROR(VLOOKUP(D21,'Mileage Table'!$A$2:$AF$32,MATCH(E21,'Mileage Table'!$A$1:$AF$1,0),FALSE)*IF(F21="YES",2,1),"")</f>
        <v/>
      </c>
      <c r="K21" s="30" t="str">
        <f t="shared" ref="K21:K60" si="0">IFERROR(+J21*$K$15,"")</f>
        <v/>
      </c>
      <c r="L21" s="40"/>
    </row>
    <row r="22" spans="1:12" ht="21" customHeight="1" x14ac:dyDescent="0.25">
      <c r="A22" s="38">
        <v>3</v>
      </c>
      <c r="B22" s="10"/>
      <c r="C22" s="30"/>
      <c r="D22" s="35"/>
      <c r="E22" s="35"/>
      <c r="F22" s="108"/>
      <c r="G22" s="30"/>
      <c r="H22" s="32"/>
      <c r="I22" s="30"/>
      <c r="J22" s="31" t="str">
        <f>IFERROR(VLOOKUP(D22,'Mileage Table'!$A$2:$AF$32,MATCH(E22,'Mileage Table'!$A$1:$AF$1,0),FALSE)*IF(F22="YES",2,1),"")</f>
        <v/>
      </c>
      <c r="K22" s="30" t="str">
        <f t="shared" si="0"/>
        <v/>
      </c>
      <c r="L22" s="40"/>
    </row>
    <row r="23" spans="1:12" ht="21" customHeight="1" x14ac:dyDescent="0.25">
      <c r="A23" s="38">
        <v>4</v>
      </c>
      <c r="B23" s="10"/>
      <c r="C23" s="30"/>
      <c r="D23" s="35"/>
      <c r="E23" s="35"/>
      <c r="F23" s="108"/>
      <c r="G23" s="30"/>
      <c r="H23" s="32"/>
      <c r="I23" s="30"/>
      <c r="J23" s="31" t="str">
        <f>IFERROR(VLOOKUP(D23,'Mileage Table'!$A$2:$AF$32,MATCH(E23,'Mileage Table'!$A$1:$AF$1,0),FALSE)*IF(F23="YES",2,1),"")</f>
        <v/>
      </c>
      <c r="K23" s="30" t="str">
        <f t="shared" si="0"/>
        <v/>
      </c>
      <c r="L23" s="40"/>
    </row>
    <row r="24" spans="1:12" ht="21" customHeight="1" x14ac:dyDescent="0.25">
      <c r="A24" s="38">
        <v>5</v>
      </c>
      <c r="B24" s="10"/>
      <c r="C24" s="30"/>
      <c r="D24" s="35"/>
      <c r="E24" s="35"/>
      <c r="F24" s="108"/>
      <c r="G24" s="30"/>
      <c r="H24" s="32"/>
      <c r="I24" s="30"/>
      <c r="J24" s="31" t="str">
        <f>IFERROR(VLOOKUP(D24,'Mileage Table'!$A$2:$AF$32,MATCH(E24,'Mileage Table'!$A$1:$AF$1,0),FALSE)*IF(F24="YES",2,1),"")</f>
        <v/>
      </c>
      <c r="K24" s="30" t="str">
        <f t="shared" si="0"/>
        <v/>
      </c>
      <c r="L24" s="40"/>
    </row>
    <row r="25" spans="1:12" ht="21" customHeight="1" x14ac:dyDescent="0.25">
      <c r="A25" s="38">
        <v>6</v>
      </c>
      <c r="B25" s="10"/>
      <c r="C25" s="30"/>
      <c r="D25" s="35"/>
      <c r="E25" s="35"/>
      <c r="F25" s="108"/>
      <c r="G25" s="30"/>
      <c r="H25" s="32"/>
      <c r="I25" s="30"/>
      <c r="J25" s="31" t="str">
        <f>IFERROR(VLOOKUP(D25,'Mileage Table'!$A$2:$AF$32,MATCH(E25,'Mileage Table'!$A$1:$AF$1,0),FALSE)*IF(F25="YES",2,1),"")</f>
        <v/>
      </c>
      <c r="K25" s="30" t="str">
        <f t="shared" si="0"/>
        <v/>
      </c>
      <c r="L25" s="40"/>
    </row>
    <row r="26" spans="1:12" ht="21" customHeight="1" x14ac:dyDescent="0.25">
      <c r="A26" s="38">
        <v>7</v>
      </c>
      <c r="B26" s="10"/>
      <c r="C26" s="30"/>
      <c r="D26" s="35"/>
      <c r="E26" s="35"/>
      <c r="F26" s="108"/>
      <c r="G26" s="30"/>
      <c r="H26" s="32"/>
      <c r="I26" s="30"/>
      <c r="J26" s="31" t="str">
        <f>IFERROR(VLOOKUP(D26,'Mileage Table'!$A$2:$AF$32,MATCH(E26,'Mileage Table'!$A$1:$AF$1,0),FALSE)*IF(F26="YES",2,1),"")</f>
        <v/>
      </c>
      <c r="K26" s="30" t="str">
        <f t="shared" si="0"/>
        <v/>
      </c>
      <c r="L26" s="40"/>
    </row>
    <row r="27" spans="1:12" ht="21" customHeight="1" x14ac:dyDescent="0.25">
      <c r="A27" s="38">
        <v>8</v>
      </c>
      <c r="B27" s="10"/>
      <c r="C27" s="30"/>
      <c r="D27" s="35"/>
      <c r="E27" s="35"/>
      <c r="F27" s="108"/>
      <c r="G27" s="30"/>
      <c r="H27" s="32"/>
      <c r="I27" s="30"/>
      <c r="J27" s="31" t="str">
        <f>IFERROR(VLOOKUP(D27,'Mileage Table'!$A$2:$AF$32,MATCH(E27,'Mileage Table'!$A$1:$AF$1,0),FALSE)*IF(F27="YES",2,1),"")</f>
        <v/>
      </c>
      <c r="K27" s="30" t="str">
        <f t="shared" si="0"/>
        <v/>
      </c>
      <c r="L27" s="40"/>
    </row>
    <row r="28" spans="1:12" ht="21" customHeight="1" x14ac:dyDescent="0.25">
      <c r="A28" s="38">
        <v>9</v>
      </c>
      <c r="B28" s="10"/>
      <c r="C28" s="30"/>
      <c r="D28" s="35"/>
      <c r="E28" s="35"/>
      <c r="F28" s="108"/>
      <c r="G28" s="30"/>
      <c r="H28" s="32"/>
      <c r="I28" s="30"/>
      <c r="J28" s="31" t="str">
        <f>IFERROR(VLOOKUP(D28,'Mileage Table'!$A$2:$AF$32,MATCH(E28,'Mileage Table'!$A$1:$AF$1,0),FALSE)*IF(F28="YES",2,1),"")</f>
        <v/>
      </c>
      <c r="K28" s="30" t="str">
        <f t="shared" si="0"/>
        <v/>
      </c>
      <c r="L28" s="40"/>
    </row>
    <row r="29" spans="1:12" ht="21" customHeight="1" x14ac:dyDescent="0.25">
      <c r="A29" s="38">
        <v>10</v>
      </c>
      <c r="B29" s="10"/>
      <c r="C29" s="30"/>
      <c r="D29" s="35"/>
      <c r="E29" s="35"/>
      <c r="F29" s="108"/>
      <c r="G29" s="30"/>
      <c r="H29" s="32"/>
      <c r="I29" s="30"/>
      <c r="J29" s="31" t="str">
        <f>IFERROR(VLOOKUP(D29,'Mileage Table'!$A$2:$AF$32,MATCH(E29,'Mileage Table'!$A$1:$AF$1,0),FALSE)*IF(F29="YES",2,1),"")</f>
        <v/>
      </c>
      <c r="K29" s="30" t="str">
        <f t="shared" si="0"/>
        <v/>
      </c>
      <c r="L29" s="40"/>
    </row>
    <row r="30" spans="1:12" ht="21" customHeight="1" x14ac:dyDescent="0.25">
      <c r="A30" s="38">
        <v>11</v>
      </c>
      <c r="B30" s="10"/>
      <c r="C30" s="30"/>
      <c r="D30" s="35"/>
      <c r="E30" s="35"/>
      <c r="F30" s="108"/>
      <c r="G30" s="30"/>
      <c r="H30" s="32"/>
      <c r="I30" s="30"/>
      <c r="J30" s="31" t="str">
        <f>IFERROR(VLOOKUP(D30,'Mileage Table'!$A$2:$AF$32,MATCH(E30,'Mileage Table'!$A$1:$AF$1,0),FALSE)*IF(F30="YES",2,1),"")</f>
        <v/>
      </c>
      <c r="K30" s="30" t="str">
        <f t="shared" si="0"/>
        <v/>
      </c>
      <c r="L30" s="40"/>
    </row>
    <row r="31" spans="1:12" ht="21" customHeight="1" x14ac:dyDescent="0.25">
      <c r="A31" s="38">
        <v>12</v>
      </c>
      <c r="B31" s="10"/>
      <c r="C31" s="30"/>
      <c r="D31" s="35"/>
      <c r="E31" s="35"/>
      <c r="F31" s="108"/>
      <c r="G31" s="30"/>
      <c r="H31" s="32"/>
      <c r="I31" s="30"/>
      <c r="J31" s="31" t="str">
        <f>IFERROR(VLOOKUP(D31,'Mileage Table'!$A$2:$AF$32,MATCH(E31,'Mileage Table'!$A$1:$AF$1,0),FALSE)*IF(F31="YES",2,1),"")</f>
        <v/>
      </c>
      <c r="K31" s="30" t="str">
        <f t="shared" si="0"/>
        <v/>
      </c>
      <c r="L31" s="40"/>
    </row>
    <row r="32" spans="1:12" ht="21" customHeight="1" x14ac:dyDescent="0.25">
      <c r="A32" s="38">
        <v>13</v>
      </c>
      <c r="B32" s="10"/>
      <c r="C32" s="30"/>
      <c r="D32" s="35"/>
      <c r="E32" s="35"/>
      <c r="F32" s="108"/>
      <c r="G32" s="30"/>
      <c r="H32" s="32"/>
      <c r="I32" s="30"/>
      <c r="J32" s="31" t="str">
        <f>IFERROR(VLOOKUP(D32,'Mileage Table'!$A$2:$AF$32,MATCH(E32,'Mileage Table'!$A$1:$AF$1,0),FALSE)*IF(F32="YES",2,1),"")</f>
        <v/>
      </c>
      <c r="K32" s="30" t="str">
        <f t="shared" si="0"/>
        <v/>
      </c>
      <c r="L32" s="40"/>
    </row>
    <row r="33" spans="1:12" ht="21" customHeight="1" x14ac:dyDescent="0.25">
      <c r="A33" s="38">
        <v>14</v>
      </c>
      <c r="B33" s="10"/>
      <c r="C33" s="30"/>
      <c r="D33" s="35"/>
      <c r="E33" s="35"/>
      <c r="F33" s="108"/>
      <c r="G33" s="30"/>
      <c r="H33" s="32"/>
      <c r="I33" s="30"/>
      <c r="J33" s="31" t="str">
        <f>IFERROR(VLOOKUP(D33,'Mileage Table'!$A$2:$AF$32,MATCH(E33,'Mileage Table'!$A$1:$AF$1,0),FALSE)*IF(F33="YES",2,1),"")</f>
        <v/>
      </c>
      <c r="K33" s="30" t="str">
        <f t="shared" si="0"/>
        <v/>
      </c>
      <c r="L33" s="40"/>
    </row>
    <row r="34" spans="1:12" ht="21" customHeight="1" x14ac:dyDescent="0.25">
      <c r="A34" s="38">
        <v>15</v>
      </c>
      <c r="B34" s="10"/>
      <c r="C34" s="30"/>
      <c r="D34" s="35"/>
      <c r="E34" s="35"/>
      <c r="F34" s="108"/>
      <c r="G34" s="30"/>
      <c r="H34" s="32"/>
      <c r="I34" s="30"/>
      <c r="J34" s="31" t="str">
        <f>IFERROR(VLOOKUP(D34,'Mileage Table'!$A$2:$AF$32,MATCH(E34,'Mileage Table'!$A$1:$AF$1,0),FALSE)*IF(F34="YES",2,1),"")</f>
        <v/>
      </c>
      <c r="K34" s="30" t="str">
        <f t="shared" si="0"/>
        <v/>
      </c>
      <c r="L34" s="40"/>
    </row>
    <row r="35" spans="1:12" ht="21" customHeight="1" x14ac:dyDescent="0.25">
      <c r="A35" s="38">
        <v>16</v>
      </c>
      <c r="B35" s="10"/>
      <c r="C35" s="30"/>
      <c r="D35" s="35"/>
      <c r="E35" s="35"/>
      <c r="F35" s="108"/>
      <c r="G35" s="30"/>
      <c r="H35" s="32"/>
      <c r="I35" s="30"/>
      <c r="J35" s="31" t="str">
        <f>IFERROR(VLOOKUP(D35,'Mileage Table'!$A$2:$AF$32,MATCH(E35,'Mileage Table'!$A$1:$AF$1,0),FALSE)*IF(F35="YES",2,1),"")</f>
        <v/>
      </c>
      <c r="K35" s="30" t="str">
        <f t="shared" si="0"/>
        <v/>
      </c>
      <c r="L35" s="40"/>
    </row>
    <row r="36" spans="1:12" ht="21" customHeight="1" x14ac:dyDescent="0.25">
      <c r="A36" s="38">
        <v>17</v>
      </c>
      <c r="B36" s="10"/>
      <c r="C36" s="30"/>
      <c r="D36" s="35"/>
      <c r="E36" s="35"/>
      <c r="F36" s="108"/>
      <c r="G36" s="30"/>
      <c r="H36" s="32"/>
      <c r="I36" s="30"/>
      <c r="J36" s="31" t="str">
        <f>IFERROR(VLOOKUP(D36,'Mileage Table'!$A$2:$AF$32,MATCH(E36,'Mileage Table'!$A$1:$AF$1,0),FALSE)*IF(F36="YES",2,1),"")</f>
        <v/>
      </c>
      <c r="K36" s="30" t="str">
        <f t="shared" si="0"/>
        <v/>
      </c>
      <c r="L36" s="40"/>
    </row>
    <row r="37" spans="1:12" ht="21" customHeight="1" x14ac:dyDescent="0.25">
      <c r="A37" s="38">
        <v>18</v>
      </c>
      <c r="B37" s="10"/>
      <c r="C37" s="30"/>
      <c r="D37" s="35"/>
      <c r="E37" s="35"/>
      <c r="F37" s="108"/>
      <c r="G37" s="30"/>
      <c r="H37" s="32"/>
      <c r="I37" s="30"/>
      <c r="J37" s="31" t="str">
        <f>IFERROR(VLOOKUP(D37,'Mileage Table'!$A$2:$AF$32,MATCH(E37,'Mileage Table'!$A$1:$AF$1,0),FALSE)*IF(F37="YES",2,1),"")</f>
        <v/>
      </c>
      <c r="K37" s="30" t="str">
        <f t="shared" si="0"/>
        <v/>
      </c>
      <c r="L37" s="40"/>
    </row>
    <row r="38" spans="1:12" ht="21" customHeight="1" x14ac:dyDescent="0.25">
      <c r="A38" s="38">
        <v>19</v>
      </c>
      <c r="B38" s="10"/>
      <c r="C38" s="30"/>
      <c r="D38" s="35"/>
      <c r="E38" s="35"/>
      <c r="F38" s="108"/>
      <c r="G38" s="30"/>
      <c r="H38" s="32"/>
      <c r="I38" s="30"/>
      <c r="J38" s="31" t="str">
        <f>IFERROR(VLOOKUP(D38,'Mileage Table'!$A$2:$AF$32,MATCH(E38,'Mileage Table'!$A$1:$AF$1,0),FALSE)*IF(F38="YES",2,1),"")</f>
        <v/>
      </c>
      <c r="K38" s="30" t="str">
        <f t="shared" si="0"/>
        <v/>
      </c>
      <c r="L38" s="40"/>
    </row>
    <row r="39" spans="1:12" ht="21" customHeight="1" x14ac:dyDescent="0.25">
      <c r="A39" s="38">
        <v>20</v>
      </c>
      <c r="B39" s="10"/>
      <c r="C39" s="30"/>
      <c r="D39" s="35"/>
      <c r="E39" s="35"/>
      <c r="F39" s="108"/>
      <c r="G39" s="30"/>
      <c r="H39" s="32"/>
      <c r="I39" s="30"/>
      <c r="J39" s="31" t="str">
        <f>IFERROR(VLOOKUP(D39,'Mileage Table'!$A$2:$AF$32,MATCH(E39,'Mileage Table'!$A$1:$AF$1,0),FALSE)*IF(F39="YES",2,1),"")</f>
        <v/>
      </c>
      <c r="K39" s="30" t="str">
        <f t="shared" si="0"/>
        <v/>
      </c>
      <c r="L39" s="40"/>
    </row>
    <row r="40" spans="1:12" ht="21" customHeight="1" x14ac:dyDescent="0.25">
      <c r="A40" s="38">
        <v>21</v>
      </c>
      <c r="B40" s="10"/>
      <c r="C40" s="30"/>
      <c r="D40" s="35"/>
      <c r="E40" s="35"/>
      <c r="F40" s="108"/>
      <c r="G40" s="30"/>
      <c r="H40" s="32"/>
      <c r="I40" s="30"/>
      <c r="J40" s="31" t="str">
        <f>IFERROR(VLOOKUP(D40,'Mileage Table'!$A$2:$AF$32,MATCH(E40,'Mileage Table'!$A$1:$AF$1,0),FALSE)*IF(F40="YES",2,1),"")</f>
        <v/>
      </c>
      <c r="K40" s="30" t="str">
        <f t="shared" si="0"/>
        <v/>
      </c>
      <c r="L40" s="40"/>
    </row>
    <row r="41" spans="1:12" ht="21" customHeight="1" x14ac:dyDescent="0.25">
      <c r="A41" s="38">
        <v>22</v>
      </c>
      <c r="B41" s="10"/>
      <c r="C41" s="30"/>
      <c r="D41" s="35"/>
      <c r="E41" s="35"/>
      <c r="F41" s="108"/>
      <c r="G41" s="30"/>
      <c r="H41" s="32"/>
      <c r="I41" s="30"/>
      <c r="J41" s="31" t="str">
        <f>IFERROR(VLOOKUP(D41,'Mileage Table'!$A$2:$AF$32,MATCH(E41,'Mileage Table'!$A$1:$AF$1,0),FALSE)*IF(F41="YES",2,1),"")</f>
        <v/>
      </c>
      <c r="K41" s="30" t="str">
        <f t="shared" si="0"/>
        <v/>
      </c>
      <c r="L41" s="40"/>
    </row>
    <row r="42" spans="1:12" ht="21" customHeight="1" x14ac:dyDescent="0.25">
      <c r="A42" s="38">
        <v>23</v>
      </c>
      <c r="B42" s="10"/>
      <c r="C42" s="30"/>
      <c r="D42" s="35"/>
      <c r="E42" s="35"/>
      <c r="F42" s="108"/>
      <c r="G42" s="30"/>
      <c r="H42" s="32"/>
      <c r="I42" s="30"/>
      <c r="J42" s="31" t="str">
        <f>IFERROR(VLOOKUP(D42,'Mileage Table'!$A$2:$AF$32,MATCH(E42,'Mileage Table'!$A$1:$AF$1,0),FALSE)*IF(F42="YES",2,1),"")</f>
        <v/>
      </c>
      <c r="K42" s="30" t="str">
        <f t="shared" si="0"/>
        <v/>
      </c>
      <c r="L42" s="40"/>
    </row>
    <row r="43" spans="1:12" ht="21" customHeight="1" x14ac:dyDescent="0.25">
      <c r="A43" s="38">
        <v>24</v>
      </c>
      <c r="B43" s="10"/>
      <c r="C43" s="30"/>
      <c r="D43" s="35"/>
      <c r="E43" s="35"/>
      <c r="F43" s="108"/>
      <c r="G43" s="30"/>
      <c r="H43" s="32"/>
      <c r="I43" s="30"/>
      <c r="J43" s="31" t="str">
        <f>IFERROR(VLOOKUP(D43,'Mileage Table'!$A$2:$AF$32,MATCH(E43,'Mileage Table'!$A$1:$AF$1,0),FALSE)*IF(F43="YES",2,1),"")</f>
        <v/>
      </c>
      <c r="K43" s="30" t="str">
        <f t="shared" si="0"/>
        <v/>
      </c>
      <c r="L43" s="40"/>
    </row>
    <row r="44" spans="1:12" ht="21" customHeight="1" x14ac:dyDescent="0.25">
      <c r="A44" s="38">
        <v>25</v>
      </c>
      <c r="B44" s="10"/>
      <c r="C44" s="30"/>
      <c r="D44" s="35"/>
      <c r="E44" s="35"/>
      <c r="F44" s="108"/>
      <c r="G44" s="30"/>
      <c r="H44" s="32"/>
      <c r="I44" s="30"/>
      <c r="J44" s="31" t="str">
        <f>IFERROR(VLOOKUP(D44,'Mileage Table'!$A$2:$AF$32,MATCH(E44,'Mileage Table'!$A$1:$AF$1,0),FALSE)*IF(F44="YES",2,1),"")</f>
        <v/>
      </c>
      <c r="K44" s="30" t="str">
        <f t="shared" si="0"/>
        <v/>
      </c>
      <c r="L44" s="40"/>
    </row>
    <row r="45" spans="1:12" ht="21" customHeight="1" x14ac:dyDescent="0.25">
      <c r="A45" s="38">
        <v>26</v>
      </c>
      <c r="B45" s="10"/>
      <c r="C45" s="30"/>
      <c r="D45" s="35"/>
      <c r="E45" s="35"/>
      <c r="F45" s="108"/>
      <c r="G45" s="30"/>
      <c r="H45" s="32"/>
      <c r="I45" s="30"/>
      <c r="J45" s="31" t="str">
        <f>IFERROR(VLOOKUP(D45,'Mileage Table'!$A$2:$AF$32,MATCH(E45,'Mileage Table'!$A$1:$AF$1,0),FALSE)*IF(F45="YES",2,1),"")</f>
        <v/>
      </c>
      <c r="K45" s="30" t="str">
        <f t="shared" si="0"/>
        <v/>
      </c>
      <c r="L45" s="40"/>
    </row>
    <row r="46" spans="1:12" ht="21" customHeight="1" x14ac:dyDescent="0.25">
      <c r="A46" s="38">
        <v>27</v>
      </c>
      <c r="B46" s="10"/>
      <c r="C46" s="30"/>
      <c r="D46" s="35"/>
      <c r="E46" s="35"/>
      <c r="F46" s="108"/>
      <c r="G46" s="30"/>
      <c r="H46" s="32"/>
      <c r="I46" s="30"/>
      <c r="J46" s="31" t="str">
        <f>IFERROR(VLOOKUP(D46,'Mileage Table'!$A$2:$AF$32,MATCH(E46,'Mileage Table'!$A$1:$AF$1,0),FALSE)*IF(F46="YES",2,1),"")</f>
        <v/>
      </c>
      <c r="K46" s="30" t="str">
        <f t="shared" si="0"/>
        <v/>
      </c>
      <c r="L46" s="40"/>
    </row>
    <row r="47" spans="1:12" ht="21" customHeight="1" x14ac:dyDescent="0.25">
      <c r="A47" s="38">
        <v>28</v>
      </c>
      <c r="B47" s="10"/>
      <c r="C47" s="30"/>
      <c r="D47" s="35"/>
      <c r="E47" s="35"/>
      <c r="F47" s="108"/>
      <c r="G47" s="30"/>
      <c r="H47" s="32"/>
      <c r="I47" s="30"/>
      <c r="J47" s="31" t="str">
        <f>IFERROR(VLOOKUP(D47,'Mileage Table'!$A$2:$AF$32,MATCH(E47,'Mileage Table'!$A$1:$AF$1,0),FALSE)*IF(F47="YES",2,1),"")</f>
        <v/>
      </c>
      <c r="K47" s="30" t="str">
        <f t="shared" si="0"/>
        <v/>
      </c>
      <c r="L47" s="40"/>
    </row>
    <row r="48" spans="1:12" ht="21" customHeight="1" x14ac:dyDescent="0.25">
      <c r="A48" s="38">
        <v>29</v>
      </c>
      <c r="B48" s="31"/>
      <c r="C48" s="30"/>
      <c r="D48" s="35"/>
      <c r="E48" s="35"/>
      <c r="F48" s="108"/>
      <c r="G48" s="30"/>
      <c r="H48" s="31"/>
      <c r="I48" s="30"/>
      <c r="J48" s="31" t="str">
        <f>IFERROR(VLOOKUP(D48,'Mileage Table'!$A$2:$AF$32,MATCH(E48,'Mileage Table'!$A$1:$AF$1,0),FALSE)*IF(F48="YES",2,1),"")</f>
        <v/>
      </c>
      <c r="K48" s="30" t="str">
        <f t="shared" si="0"/>
        <v/>
      </c>
      <c r="L48" s="40"/>
    </row>
    <row r="49" spans="1:12" ht="21" customHeight="1" x14ac:dyDescent="0.25">
      <c r="A49" s="38">
        <v>30</v>
      </c>
      <c r="B49" s="31"/>
      <c r="C49" s="30"/>
      <c r="D49" s="35"/>
      <c r="E49" s="35"/>
      <c r="F49" s="108"/>
      <c r="G49" s="30"/>
      <c r="H49" s="31"/>
      <c r="I49" s="30"/>
      <c r="J49" s="31" t="str">
        <f>IFERROR(VLOOKUP(D49,'Mileage Table'!$A$2:$AF$32,MATCH(E49,'Mileage Table'!$A$1:$AF$1,0),FALSE)*IF(F49="YES",2,1),"")</f>
        <v/>
      </c>
      <c r="K49" s="30" t="str">
        <f t="shared" si="0"/>
        <v/>
      </c>
      <c r="L49" s="40"/>
    </row>
    <row r="50" spans="1:12" ht="21" customHeight="1" x14ac:dyDescent="0.25">
      <c r="A50" s="38">
        <v>31</v>
      </c>
      <c r="B50" s="31"/>
      <c r="C50" s="30"/>
      <c r="D50" s="35"/>
      <c r="E50" s="35"/>
      <c r="F50" s="108"/>
      <c r="G50" s="30"/>
      <c r="H50" s="31"/>
      <c r="I50" s="30"/>
      <c r="J50" s="31" t="str">
        <f>IFERROR(VLOOKUP(D50,'Mileage Table'!$A$2:$AF$32,MATCH(E50,'Mileage Table'!$A$1:$AF$1,0),FALSE)*IF(F50="YES",2,1),"")</f>
        <v/>
      </c>
      <c r="K50" s="30" t="str">
        <f t="shared" si="0"/>
        <v/>
      </c>
      <c r="L50" s="40"/>
    </row>
    <row r="51" spans="1:12" ht="21" customHeight="1" x14ac:dyDescent="0.25">
      <c r="A51" s="38">
        <v>32</v>
      </c>
      <c r="B51" s="31"/>
      <c r="C51" s="30"/>
      <c r="D51" s="35"/>
      <c r="E51" s="35"/>
      <c r="F51" s="108"/>
      <c r="G51" s="30"/>
      <c r="H51" s="31"/>
      <c r="I51" s="30"/>
      <c r="J51" s="31" t="str">
        <f>IFERROR(VLOOKUP(D51,'Mileage Table'!$A$2:$AF$32,MATCH(E51,'Mileage Table'!$A$1:$AF$1,0),FALSE)*IF(F51="YES",2,1),"")</f>
        <v/>
      </c>
      <c r="K51" s="30" t="str">
        <f t="shared" si="0"/>
        <v/>
      </c>
      <c r="L51" s="40"/>
    </row>
    <row r="52" spans="1:12" ht="21" customHeight="1" x14ac:dyDescent="0.25">
      <c r="A52" s="38">
        <v>33</v>
      </c>
      <c r="B52" s="31"/>
      <c r="C52" s="30"/>
      <c r="D52" s="35"/>
      <c r="E52" s="35"/>
      <c r="F52" s="108"/>
      <c r="G52" s="30"/>
      <c r="H52" s="31"/>
      <c r="I52" s="30"/>
      <c r="J52" s="31" t="str">
        <f>IFERROR(VLOOKUP(D52,'Mileage Table'!$A$2:$AF$32,MATCH(E52,'Mileage Table'!$A$1:$AF$1,0),FALSE)*IF(F52="YES",2,1),"")</f>
        <v/>
      </c>
      <c r="K52" s="30" t="str">
        <f t="shared" si="0"/>
        <v/>
      </c>
      <c r="L52" s="40"/>
    </row>
    <row r="53" spans="1:12" ht="21" customHeight="1" x14ac:dyDescent="0.25">
      <c r="A53" s="38">
        <v>34</v>
      </c>
      <c r="B53" s="31"/>
      <c r="C53" s="30"/>
      <c r="D53" s="35"/>
      <c r="E53" s="35"/>
      <c r="F53" s="108"/>
      <c r="G53" s="30"/>
      <c r="H53" s="31"/>
      <c r="I53" s="30"/>
      <c r="J53" s="31" t="str">
        <f>IFERROR(VLOOKUP(D53,'Mileage Table'!$A$2:$AF$32,MATCH(E53,'Mileage Table'!$A$1:$AF$1,0),FALSE)*IF(F53="YES",2,1),"")</f>
        <v/>
      </c>
      <c r="K53" s="30" t="str">
        <f t="shared" si="0"/>
        <v/>
      </c>
      <c r="L53" s="40"/>
    </row>
    <row r="54" spans="1:12" ht="21" customHeight="1" x14ac:dyDescent="0.25">
      <c r="A54" s="38">
        <v>35</v>
      </c>
      <c r="B54" s="31"/>
      <c r="C54" s="30"/>
      <c r="D54" s="35"/>
      <c r="E54" s="35"/>
      <c r="F54" s="108"/>
      <c r="G54" s="30"/>
      <c r="H54" s="31"/>
      <c r="I54" s="30"/>
      <c r="J54" s="31" t="str">
        <f>IFERROR(VLOOKUP(D54,'Mileage Table'!$A$2:$AF$32,MATCH(E54,'Mileage Table'!$A$1:$AF$1,0),FALSE)*IF(F54="YES",2,1),"")</f>
        <v/>
      </c>
      <c r="K54" s="30" t="str">
        <f t="shared" si="0"/>
        <v/>
      </c>
      <c r="L54" s="40"/>
    </row>
    <row r="55" spans="1:12" ht="21" customHeight="1" x14ac:dyDescent="0.25">
      <c r="A55" s="38">
        <v>36</v>
      </c>
      <c r="B55" s="31"/>
      <c r="C55" s="30"/>
      <c r="D55" s="35"/>
      <c r="E55" s="35"/>
      <c r="F55" s="108"/>
      <c r="G55" s="30"/>
      <c r="H55" s="31"/>
      <c r="I55" s="30"/>
      <c r="J55" s="31" t="str">
        <f>IFERROR(VLOOKUP(D55,'Mileage Table'!$A$2:$AF$32,MATCH(E55,'Mileage Table'!$A$1:$AF$1,0),FALSE)*IF(F55="YES",2,1),"")</f>
        <v/>
      </c>
      <c r="K55" s="30" t="str">
        <f t="shared" si="0"/>
        <v/>
      </c>
      <c r="L55" s="40"/>
    </row>
    <row r="56" spans="1:12" ht="21" customHeight="1" x14ac:dyDescent="0.25">
      <c r="A56" s="38">
        <v>37</v>
      </c>
      <c r="B56" s="31"/>
      <c r="C56" s="30"/>
      <c r="D56" s="35"/>
      <c r="E56" s="35"/>
      <c r="F56" s="108"/>
      <c r="G56" s="30"/>
      <c r="H56" s="31"/>
      <c r="I56" s="30"/>
      <c r="J56" s="31" t="str">
        <f>IFERROR(VLOOKUP(D56,'Mileage Table'!$A$2:$AF$32,MATCH(E56,'Mileage Table'!$A$1:$AF$1,0),FALSE)*IF(F56="YES",2,1),"")</f>
        <v/>
      </c>
      <c r="K56" s="30" t="str">
        <f t="shared" si="0"/>
        <v/>
      </c>
      <c r="L56" s="40"/>
    </row>
    <row r="57" spans="1:12" ht="21" customHeight="1" x14ac:dyDescent="0.25">
      <c r="A57" s="38">
        <v>38</v>
      </c>
      <c r="B57" s="31"/>
      <c r="C57" s="30"/>
      <c r="D57" s="35"/>
      <c r="E57" s="35"/>
      <c r="F57" s="108"/>
      <c r="G57" s="30"/>
      <c r="H57" s="31"/>
      <c r="I57" s="30"/>
      <c r="J57" s="31" t="str">
        <f>IFERROR(VLOOKUP(D57,'Mileage Table'!$A$2:$AF$32,MATCH(E57,'Mileage Table'!$A$1:$AF$1,0),FALSE)*IF(F57="YES",2,1),"")</f>
        <v/>
      </c>
      <c r="K57" s="30" t="str">
        <f t="shared" si="0"/>
        <v/>
      </c>
      <c r="L57" s="40"/>
    </row>
    <row r="58" spans="1:12" ht="21" customHeight="1" x14ac:dyDescent="0.25">
      <c r="A58" s="38">
        <v>39</v>
      </c>
      <c r="B58" s="31"/>
      <c r="C58" s="30"/>
      <c r="D58" s="35"/>
      <c r="E58" s="35"/>
      <c r="F58" s="108"/>
      <c r="G58" s="30"/>
      <c r="H58" s="31"/>
      <c r="I58" s="30"/>
      <c r="J58" s="31" t="str">
        <f>IFERROR(VLOOKUP(D58,'Mileage Table'!$A$2:$AF$32,MATCH(E58,'Mileage Table'!$A$1:$AF$1,0),FALSE)*IF(F58="YES",2,1),"")</f>
        <v/>
      </c>
      <c r="K58" s="30" t="str">
        <f t="shared" si="0"/>
        <v/>
      </c>
      <c r="L58" s="40"/>
    </row>
    <row r="59" spans="1:12" ht="21" customHeight="1" x14ac:dyDescent="0.25">
      <c r="A59" s="38">
        <v>40</v>
      </c>
      <c r="B59" s="31"/>
      <c r="C59" s="30"/>
      <c r="D59" s="35"/>
      <c r="E59" s="35"/>
      <c r="F59" s="108"/>
      <c r="G59" s="30"/>
      <c r="H59" s="31"/>
      <c r="I59" s="30"/>
      <c r="J59" s="31" t="str">
        <f>IFERROR(VLOOKUP(D59,'Mileage Table'!$A$2:$AF$32,MATCH(E59,'Mileage Table'!$A$1:$AF$1,0),FALSE)*IF(F59="YES",2,1),"")</f>
        <v/>
      </c>
      <c r="K59" s="30" t="str">
        <f t="shared" si="0"/>
        <v/>
      </c>
      <c r="L59" s="40"/>
    </row>
    <row r="60" spans="1:12" s="8" customFormat="1" ht="21" customHeight="1" x14ac:dyDescent="0.25">
      <c r="A60" s="51"/>
      <c r="B60" s="33" t="s">
        <v>20</v>
      </c>
      <c r="C60" s="33"/>
      <c r="D60" s="33"/>
      <c r="E60" s="33"/>
      <c r="F60" s="33"/>
      <c r="G60" s="33"/>
      <c r="H60" s="33"/>
      <c r="I60" s="33"/>
      <c r="J60" s="34">
        <f>SUM(J20:J59)</f>
        <v>0</v>
      </c>
      <c r="K60" s="30">
        <f t="shared" si="0"/>
        <v>0</v>
      </c>
      <c r="L60" s="52"/>
    </row>
    <row r="61" spans="1:12" ht="21" customHeight="1" x14ac:dyDescent="0.25">
      <c r="A61" s="38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40"/>
    </row>
    <row r="62" spans="1:12" ht="21" customHeight="1" x14ac:dyDescent="0.25">
      <c r="A62" s="38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40"/>
    </row>
    <row r="63" spans="1:12" ht="21" customHeight="1" thickBot="1" x14ac:dyDescent="0.35">
      <c r="A63" s="38"/>
      <c r="B63" s="4"/>
      <c r="C63" s="5"/>
      <c r="D63" s="5"/>
      <c r="E63" s="5"/>
      <c r="F63" s="5"/>
      <c r="G63" s="5"/>
      <c r="H63" s="12"/>
      <c r="I63" s="39"/>
      <c r="J63" s="39"/>
      <c r="K63" s="39"/>
      <c r="L63" s="40"/>
    </row>
    <row r="64" spans="1:12" ht="21" customHeight="1" thickTop="1" x14ac:dyDescent="0.25">
      <c r="A64" s="38"/>
      <c r="B64" s="39" t="s">
        <v>21</v>
      </c>
      <c r="C64" s="39"/>
      <c r="D64" s="39"/>
      <c r="E64" s="39"/>
      <c r="F64" s="39"/>
      <c r="G64" s="39"/>
      <c r="H64" s="39" t="s">
        <v>22</v>
      </c>
      <c r="I64" s="39"/>
      <c r="J64" s="39"/>
      <c r="K64" s="39"/>
      <c r="L64" s="40"/>
    </row>
    <row r="65" spans="1:12" ht="21" customHeight="1" x14ac:dyDescent="0.25">
      <c r="A65" s="38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40"/>
    </row>
    <row r="66" spans="1:12" ht="21" customHeight="1" x14ac:dyDescent="0.25">
      <c r="A66" s="38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40"/>
    </row>
    <row r="67" spans="1:12" ht="21" customHeight="1" thickBot="1" x14ac:dyDescent="0.35">
      <c r="A67" s="38"/>
      <c r="B67" s="4"/>
      <c r="C67" s="5"/>
      <c r="D67" s="5"/>
      <c r="E67" s="5"/>
      <c r="F67" s="5"/>
      <c r="G67" s="5"/>
      <c r="H67" s="12"/>
      <c r="I67" s="39"/>
      <c r="J67" s="39"/>
      <c r="K67" s="39"/>
      <c r="L67" s="40"/>
    </row>
    <row r="68" spans="1:12" ht="21" customHeight="1" thickTop="1" x14ac:dyDescent="0.25">
      <c r="A68" s="38"/>
      <c r="B68" s="39" t="s">
        <v>23</v>
      </c>
      <c r="C68" s="39"/>
      <c r="D68" s="39"/>
      <c r="E68" s="39"/>
      <c r="F68" s="39"/>
      <c r="G68" s="39"/>
      <c r="H68" s="39" t="s">
        <v>22</v>
      </c>
      <c r="I68" s="39"/>
      <c r="J68" s="39"/>
      <c r="K68" s="39"/>
      <c r="L68" s="40"/>
    </row>
    <row r="69" spans="1:12" x14ac:dyDescent="0.25">
      <c r="A69" s="38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40"/>
    </row>
    <row r="70" spans="1:12" x14ac:dyDescent="0.25">
      <c r="A70" s="38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40"/>
    </row>
    <row r="71" spans="1:12" ht="15.75" thickBot="1" x14ac:dyDescent="0.3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5"/>
    </row>
  </sheetData>
  <mergeCells count="8">
    <mergeCell ref="B15:G15"/>
    <mergeCell ref="B17:G17"/>
    <mergeCell ref="A1:K1"/>
    <mergeCell ref="A2:K2"/>
    <mergeCell ref="D4:H4"/>
    <mergeCell ref="D5:H5"/>
    <mergeCell ref="B6:J6"/>
    <mergeCell ref="B14:G14"/>
  </mergeCells>
  <conditionalFormatting sqref="B63">
    <cfRule type="cellIs" dxfId="7" priority="7" stopIfTrue="1" operator="equal">
      <formula>"text"</formula>
    </cfRule>
    <cfRule type="containsBlanks" dxfId="6" priority="8" stopIfTrue="1">
      <formula>LEN(TRIM(B63))=0</formula>
    </cfRule>
  </conditionalFormatting>
  <conditionalFormatting sqref="H63">
    <cfRule type="cellIs" dxfId="5" priority="5" stopIfTrue="1" operator="equal">
      <formula>"text"</formula>
    </cfRule>
    <cfRule type="containsBlanks" dxfId="4" priority="6" stopIfTrue="1">
      <formula>LEN(TRIM(H63))=0</formula>
    </cfRule>
  </conditionalFormatting>
  <conditionalFormatting sqref="B67">
    <cfRule type="cellIs" dxfId="3" priority="3" stopIfTrue="1" operator="equal">
      <formula>"text"</formula>
    </cfRule>
    <cfRule type="containsBlanks" dxfId="2" priority="4" stopIfTrue="1">
      <formula>LEN(TRIM(B67))=0</formula>
    </cfRule>
  </conditionalFormatting>
  <conditionalFormatting sqref="H67">
    <cfRule type="cellIs" dxfId="1" priority="1" stopIfTrue="1" operator="equal">
      <formula>"text"</formula>
    </cfRule>
    <cfRule type="containsBlanks" dxfId="0" priority="2" stopIfTrue="1">
      <formula>LEN(TRIM(H67))=0</formula>
    </cfRule>
  </conditionalFormatting>
  <pageMargins left="0.7" right="0.7" top="0.75" bottom="0.75" header="0.3" footer="0.3"/>
  <pageSetup scale="46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ACAD897-A64C-482A-B7F8-6067C9DB272F}">
          <x14:formula1>
            <xm:f>'Mileage Table'!$A$2:$A$33</xm:f>
          </x14:formula1>
          <xm:sqref>D20:E59</xm:sqref>
        </x14:dataValidation>
        <x14:dataValidation type="list" allowBlank="1" showInputMessage="1" showErrorMessage="1" xr:uid="{61536F18-68D9-4C29-94DA-DCD9C3BBFB55}">
          <x14:formula1>
            <xm:f>'Mileage Table'!$A$37:$A$39</xm:f>
          </x14:formula1>
          <xm:sqref>F20:F59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AG39"/>
  <sheetViews>
    <sheetView zoomScale="130" zoomScaleNormal="130" workbookViewId="0"/>
  </sheetViews>
  <sheetFormatPr defaultRowHeight="12.75" x14ac:dyDescent="0.2"/>
  <cols>
    <col min="1" max="1" width="17.1640625" bestFit="1" customWidth="1"/>
    <col min="2" max="32" width="9" customWidth="1"/>
    <col min="33" max="33" width="10.1640625" bestFit="1" customWidth="1"/>
  </cols>
  <sheetData>
    <row r="1" spans="1:33" ht="25.5" thickBot="1" x14ac:dyDescent="0.25">
      <c r="A1" s="94" t="s">
        <v>32</v>
      </c>
      <c r="B1" s="95" t="s">
        <v>33</v>
      </c>
      <c r="C1" s="96" t="s">
        <v>19</v>
      </c>
      <c r="D1" s="96" t="s">
        <v>34</v>
      </c>
      <c r="E1" s="96" t="s">
        <v>35</v>
      </c>
      <c r="F1" s="96" t="s">
        <v>36</v>
      </c>
      <c r="G1" s="96" t="s">
        <v>37</v>
      </c>
      <c r="H1" s="96" t="s">
        <v>38</v>
      </c>
      <c r="I1" s="96" t="s">
        <v>39</v>
      </c>
      <c r="J1" s="96" t="s">
        <v>40</v>
      </c>
      <c r="K1" s="96" t="s">
        <v>41</v>
      </c>
      <c r="L1" s="96" t="s">
        <v>31</v>
      </c>
      <c r="M1" s="96" t="s">
        <v>29</v>
      </c>
      <c r="N1" s="96" t="s">
        <v>42</v>
      </c>
      <c r="O1" s="96" t="s">
        <v>43</v>
      </c>
      <c r="P1" s="96" t="s">
        <v>44</v>
      </c>
      <c r="Q1" s="96" t="s">
        <v>45</v>
      </c>
      <c r="R1" s="96" t="s">
        <v>28</v>
      </c>
      <c r="S1" s="96" t="s">
        <v>27</v>
      </c>
      <c r="T1" s="96" t="s">
        <v>46</v>
      </c>
      <c r="U1" s="96" t="s">
        <v>47</v>
      </c>
      <c r="V1" s="96" t="s">
        <v>48</v>
      </c>
      <c r="W1" s="96" t="s">
        <v>49</v>
      </c>
      <c r="X1" s="96" t="s">
        <v>50</v>
      </c>
      <c r="Y1" s="96" t="s">
        <v>30</v>
      </c>
      <c r="Z1" s="96" t="s">
        <v>51</v>
      </c>
      <c r="AA1" s="96" t="s">
        <v>52</v>
      </c>
      <c r="AB1" s="96" t="s">
        <v>53</v>
      </c>
      <c r="AC1" s="96" t="s">
        <v>54</v>
      </c>
      <c r="AD1" s="96" t="s">
        <v>55</v>
      </c>
      <c r="AE1" s="96" t="s">
        <v>56</v>
      </c>
      <c r="AF1" s="97" t="s">
        <v>68</v>
      </c>
      <c r="AG1" s="1"/>
    </row>
    <row r="2" spans="1:33" x14ac:dyDescent="0.2">
      <c r="A2" s="85" t="s">
        <v>33</v>
      </c>
      <c r="B2" s="86">
        <v>0</v>
      </c>
      <c r="C2" s="87">
        <v>1</v>
      </c>
      <c r="D2" s="88">
        <v>6.6</v>
      </c>
      <c r="E2" s="89">
        <v>1.7</v>
      </c>
      <c r="F2" s="90">
        <v>3.1</v>
      </c>
      <c r="G2" s="91">
        <v>2.6</v>
      </c>
      <c r="H2" s="89">
        <v>3.3</v>
      </c>
      <c r="I2" s="88">
        <v>1.5</v>
      </c>
      <c r="J2" s="88">
        <v>1.8</v>
      </c>
      <c r="K2" s="88">
        <v>7.1</v>
      </c>
      <c r="L2" s="88">
        <v>1.7</v>
      </c>
      <c r="M2" s="88">
        <v>4</v>
      </c>
      <c r="N2" s="88">
        <v>4.7</v>
      </c>
      <c r="O2" s="88">
        <v>1.1000000000000001</v>
      </c>
      <c r="P2" s="88">
        <v>2.9</v>
      </c>
      <c r="Q2" s="88">
        <v>3.9</v>
      </c>
      <c r="R2" s="92">
        <v>3.3</v>
      </c>
      <c r="S2" s="88">
        <v>1.1000000000000001</v>
      </c>
      <c r="T2" s="88">
        <v>6.1</v>
      </c>
      <c r="U2" s="88">
        <v>6.1</v>
      </c>
      <c r="V2" s="88">
        <v>0.5</v>
      </c>
      <c r="W2" s="88">
        <v>5.0999999999999996</v>
      </c>
      <c r="X2" s="88">
        <v>8.4</v>
      </c>
      <c r="Y2" s="88">
        <v>2</v>
      </c>
      <c r="Z2" s="88">
        <v>5.3</v>
      </c>
      <c r="AA2" s="88">
        <v>2.8</v>
      </c>
      <c r="AB2" s="88">
        <v>7.5</v>
      </c>
      <c r="AC2" s="88">
        <v>6</v>
      </c>
      <c r="AD2" s="88">
        <v>4.5</v>
      </c>
      <c r="AE2" s="88">
        <v>2.4</v>
      </c>
      <c r="AF2" s="93">
        <v>2.6</v>
      </c>
      <c r="AG2" s="99"/>
    </row>
    <row r="3" spans="1:33" x14ac:dyDescent="0.2">
      <c r="A3" s="77" t="s">
        <v>19</v>
      </c>
      <c r="B3" s="71">
        <v>1</v>
      </c>
      <c r="C3" s="20">
        <v>0</v>
      </c>
      <c r="D3" s="21">
        <v>6.7</v>
      </c>
      <c r="E3" s="22">
        <v>1.3</v>
      </c>
      <c r="F3" s="23">
        <v>4.5</v>
      </c>
      <c r="G3" s="24">
        <v>3.6</v>
      </c>
      <c r="H3" s="22">
        <v>4.3</v>
      </c>
      <c r="I3" s="21">
        <v>1.9</v>
      </c>
      <c r="J3" s="21">
        <v>2.2000000000000002</v>
      </c>
      <c r="K3" s="21">
        <v>7.1</v>
      </c>
      <c r="L3" s="21">
        <v>4</v>
      </c>
      <c r="M3" s="21">
        <v>2.2000000000000002</v>
      </c>
      <c r="N3" s="21">
        <v>4.8</v>
      </c>
      <c r="O3" s="21">
        <v>2.1</v>
      </c>
      <c r="P3" s="21">
        <v>3.2</v>
      </c>
      <c r="Q3" s="21">
        <v>4.5</v>
      </c>
      <c r="R3" s="19">
        <v>3.5</v>
      </c>
      <c r="S3" s="21">
        <v>0.9</v>
      </c>
      <c r="T3" s="21">
        <v>6.1</v>
      </c>
      <c r="U3" s="21">
        <v>6.3</v>
      </c>
      <c r="V3" s="21">
        <v>0.6</v>
      </c>
      <c r="W3" s="21">
        <v>5.2</v>
      </c>
      <c r="X3" s="21">
        <v>8.4</v>
      </c>
      <c r="Y3" s="24">
        <v>2.4</v>
      </c>
      <c r="Z3" s="21">
        <v>5.4</v>
      </c>
      <c r="AA3" s="21">
        <v>3</v>
      </c>
      <c r="AB3" s="21">
        <v>7.9</v>
      </c>
      <c r="AC3" s="21">
        <v>6.9</v>
      </c>
      <c r="AD3" s="21">
        <v>5.5</v>
      </c>
      <c r="AE3" s="21">
        <v>2</v>
      </c>
      <c r="AF3" s="63">
        <v>2.2000000000000002</v>
      </c>
      <c r="AG3" s="99"/>
    </row>
    <row r="4" spans="1:33" x14ac:dyDescent="0.2">
      <c r="A4" s="76" t="s">
        <v>34</v>
      </c>
      <c r="B4" s="72">
        <v>6.6</v>
      </c>
      <c r="C4" s="14">
        <v>6.7</v>
      </c>
      <c r="D4" s="20">
        <v>0</v>
      </c>
      <c r="E4" s="15">
        <v>7.7</v>
      </c>
      <c r="F4" s="16">
        <v>8.1</v>
      </c>
      <c r="G4" s="17">
        <v>7.5</v>
      </c>
      <c r="H4" s="15">
        <v>8.3000000000000007</v>
      </c>
      <c r="I4" s="14">
        <v>8</v>
      </c>
      <c r="J4" s="14">
        <v>8.1</v>
      </c>
      <c r="K4" s="14">
        <v>1.7</v>
      </c>
      <c r="L4" s="14">
        <v>8.1</v>
      </c>
      <c r="M4" s="14">
        <v>3.8</v>
      </c>
      <c r="N4" s="14">
        <v>3.2</v>
      </c>
      <c r="O4" s="14">
        <v>7.5</v>
      </c>
      <c r="P4" s="14">
        <v>9.1999999999999993</v>
      </c>
      <c r="Q4" s="14">
        <v>10.5</v>
      </c>
      <c r="R4" s="18">
        <v>9.6</v>
      </c>
      <c r="S4" s="14">
        <v>6.1</v>
      </c>
      <c r="T4" s="14">
        <v>1.5</v>
      </c>
      <c r="U4" s="14">
        <v>2.2000000000000002</v>
      </c>
      <c r="V4" s="14">
        <v>6.3</v>
      </c>
      <c r="W4" s="14">
        <v>2.6</v>
      </c>
      <c r="X4" s="14">
        <v>2.2999999999999998</v>
      </c>
      <c r="Y4" s="17">
        <v>8.4</v>
      </c>
      <c r="Z4" s="14">
        <v>2.7</v>
      </c>
      <c r="AA4" s="14">
        <v>9</v>
      </c>
      <c r="AB4" s="14">
        <v>7.2</v>
      </c>
      <c r="AC4" s="14">
        <v>9.9</v>
      </c>
      <c r="AD4" s="14">
        <v>9</v>
      </c>
      <c r="AE4" s="14">
        <v>7.6</v>
      </c>
      <c r="AF4" s="64">
        <v>8</v>
      </c>
      <c r="AG4" s="99"/>
    </row>
    <row r="5" spans="1:33" x14ac:dyDescent="0.2">
      <c r="A5" s="78" t="s">
        <v>35</v>
      </c>
      <c r="B5" s="73">
        <v>1.7</v>
      </c>
      <c r="C5" s="21">
        <v>1.3</v>
      </c>
      <c r="D5" s="21">
        <v>7.7</v>
      </c>
      <c r="E5" s="25">
        <v>0</v>
      </c>
      <c r="F5" s="23">
        <v>4.5</v>
      </c>
      <c r="G5" s="24">
        <v>3.8</v>
      </c>
      <c r="H5" s="22">
        <v>4.3</v>
      </c>
      <c r="I5" s="21">
        <v>1.3</v>
      </c>
      <c r="J5" s="21">
        <v>2.2000000000000002</v>
      </c>
      <c r="K5" s="21">
        <v>8.1</v>
      </c>
      <c r="L5" s="21">
        <v>2.2000000000000002</v>
      </c>
      <c r="M5" s="21">
        <v>5.0999999999999996</v>
      </c>
      <c r="N5" s="21">
        <v>5.8</v>
      </c>
      <c r="O5" s="21">
        <v>2.2000000000000002</v>
      </c>
      <c r="P5" s="21">
        <v>2.1</v>
      </c>
      <c r="Q5" s="21">
        <v>3.5</v>
      </c>
      <c r="R5" s="19">
        <v>2.4</v>
      </c>
      <c r="S5" s="21">
        <v>1.9</v>
      </c>
      <c r="T5" s="21">
        <v>7.1</v>
      </c>
      <c r="U5" s="21">
        <v>7.3</v>
      </c>
      <c r="V5" s="21">
        <v>2.1</v>
      </c>
      <c r="W5" s="21">
        <v>6.2</v>
      </c>
      <c r="X5" s="21">
        <v>9.4</v>
      </c>
      <c r="Y5" s="24">
        <v>1.2</v>
      </c>
      <c r="Z5" s="21">
        <v>6.4</v>
      </c>
      <c r="AA5" s="21">
        <v>1.9</v>
      </c>
      <c r="AB5" s="21">
        <v>7.9</v>
      </c>
      <c r="AC5" s="21">
        <v>6.9</v>
      </c>
      <c r="AD5" s="21">
        <v>5.5</v>
      </c>
      <c r="AE5" s="21">
        <v>1.5</v>
      </c>
      <c r="AF5" s="63">
        <v>1.4</v>
      </c>
      <c r="AG5" s="99"/>
    </row>
    <row r="6" spans="1:33" x14ac:dyDescent="0.2">
      <c r="A6" s="79" t="s">
        <v>36</v>
      </c>
      <c r="B6" s="72">
        <v>3.1</v>
      </c>
      <c r="C6" s="14">
        <v>4.5</v>
      </c>
      <c r="D6" s="14">
        <v>8.1</v>
      </c>
      <c r="E6" s="15">
        <v>4.5</v>
      </c>
      <c r="F6" s="25">
        <v>0</v>
      </c>
      <c r="G6" s="17">
        <v>1.1000000000000001</v>
      </c>
      <c r="H6" s="15">
        <v>0.4</v>
      </c>
      <c r="I6" s="14">
        <v>3.7</v>
      </c>
      <c r="J6" s="14">
        <v>2.8</v>
      </c>
      <c r="K6" s="14">
        <v>8.1999999999999993</v>
      </c>
      <c r="L6" s="14">
        <v>2.8</v>
      </c>
      <c r="M6" s="14">
        <v>5.4</v>
      </c>
      <c r="N6" s="14">
        <v>6</v>
      </c>
      <c r="O6" s="14">
        <v>2.7</v>
      </c>
      <c r="P6" s="14">
        <v>4.5</v>
      </c>
      <c r="Q6" s="14">
        <v>4</v>
      </c>
      <c r="R6" s="18">
        <v>2.9</v>
      </c>
      <c r="S6" s="14">
        <v>4.4000000000000004</v>
      </c>
      <c r="T6" s="14">
        <v>7.2</v>
      </c>
      <c r="U6" s="14">
        <v>7.4</v>
      </c>
      <c r="V6" s="14">
        <v>4</v>
      </c>
      <c r="W6" s="14">
        <v>6.3</v>
      </c>
      <c r="X6" s="14">
        <v>9.6</v>
      </c>
      <c r="Y6" s="17">
        <v>4.5</v>
      </c>
      <c r="Z6" s="14">
        <v>6.5</v>
      </c>
      <c r="AA6" s="14">
        <v>5.3</v>
      </c>
      <c r="AB6" s="14">
        <v>3.5</v>
      </c>
      <c r="AC6" s="14">
        <v>2.2000000000000002</v>
      </c>
      <c r="AD6" s="14">
        <v>1.5</v>
      </c>
      <c r="AE6" s="14">
        <v>5.8</v>
      </c>
      <c r="AF6" s="64">
        <v>5.4</v>
      </c>
      <c r="AG6" s="99"/>
    </row>
    <row r="7" spans="1:33" x14ac:dyDescent="0.2">
      <c r="A7" s="77" t="s">
        <v>37</v>
      </c>
      <c r="B7" s="73">
        <v>2.6</v>
      </c>
      <c r="C7" s="21">
        <v>3.6</v>
      </c>
      <c r="D7" s="21">
        <v>7.5</v>
      </c>
      <c r="E7" s="22">
        <v>3.8</v>
      </c>
      <c r="F7" s="23">
        <v>1.1000000000000001</v>
      </c>
      <c r="G7" s="20">
        <v>0</v>
      </c>
      <c r="H7" s="22">
        <v>0.7</v>
      </c>
      <c r="I7" s="21">
        <v>2.9</v>
      </c>
      <c r="J7" s="21">
        <v>2</v>
      </c>
      <c r="K7" s="21">
        <v>7.9</v>
      </c>
      <c r="L7" s="21">
        <v>2.1</v>
      </c>
      <c r="M7" s="21">
        <v>4.9000000000000004</v>
      </c>
      <c r="N7" s="21">
        <v>5.6</v>
      </c>
      <c r="O7" s="21">
        <v>2</v>
      </c>
      <c r="P7" s="21">
        <v>3.8</v>
      </c>
      <c r="Q7" s="21">
        <v>3.3</v>
      </c>
      <c r="R7" s="19">
        <v>2.2000000000000002</v>
      </c>
      <c r="S7" s="21">
        <v>3.4</v>
      </c>
      <c r="T7" s="21">
        <v>6.9</v>
      </c>
      <c r="U7" s="21">
        <v>7.2</v>
      </c>
      <c r="V7" s="21">
        <v>2.8</v>
      </c>
      <c r="W7" s="21">
        <v>6</v>
      </c>
      <c r="X7" s="21">
        <v>9.3000000000000007</v>
      </c>
      <c r="Y7" s="24">
        <v>3.8</v>
      </c>
      <c r="Z7" s="21">
        <v>6.2</v>
      </c>
      <c r="AA7" s="21">
        <v>4.5999999999999996</v>
      </c>
      <c r="AB7" s="21">
        <v>4.5</v>
      </c>
      <c r="AC7" s="21">
        <v>3.4</v>
      </c>
      <c r="AD7" s="21">
        <v>1.9</v>
      </c>
      <c r="AE7" s="21">
        <v>5.0999999999999996</v>
      </c>
      <c r="AF7" s="63">
        <v>3.8</v>
      </c>
      <c r="AG7" s="99"/>
    </row>
    <row r="8" spans="1:33" ht="16.5" x14ac:dyDescent="0.2">
      <c r="A8" s="80" t="s">
        <v>57</v>
      </c>
      <c r="B8" s="72">
        <v>3.3</v>
      </c>
      <c r="C8" s="14">
        <v>4.3</v>
      </c>
      <c r="D8" s="14">
        <v>8.3000000000000007</v>
      </c>
      <c r="E8" s="15">
        <v>4.3</v>
      </c>
      <c r="F8" s="16">
        <v>0.4</v>
      </c>
      <c r="G8" s="17">
        <v>0.7</v>
      </c>
      <c r="H8" s="26">
        <v>0</v>
      </c>
      <c r="I8" s="14">
        <v>3.3</v>
      </c>
      <c r="J8" s="14">
        <v>2.2999999999999998</v>
      </c>
      <c r="K8" s="14">
        <v>8.6999999999999993</v>
      </c>
      <c r="L8" s="14">
        <v>2.8</v>
      </c>
      <c r="M8" s="14">
        <v>5.7</v>
      </c>
      <c r="N8" s="14">
        <v>6.4</v>
      </c>
      <c r="O8" s="14">
        <v>2.8</v>
      </c>
      <c r="P8" s="14">
        <v>4.0999999999999996</v>
      </c>
      <c r="Q8" s="14">
        <v>3.6</v>
      </c>
      <c r="R8" s="18">
        <v>2.5</v>
      </c>
      <c r="S8" s="14">
        <v>4.5999999999999996</v>
      </c>
      <c r="T8" s="14">
        <v>7.7</v>
      </c>
      <c r="U8" s="14">
        <v>7.9</v>
      </c>
      <c r="V8" s="14">
        <v>3.6</v>
      </c>
      <c r="W8" s="14">
        <v>6.5</v>
      </c>
      <c r="X8" s="14">
        <v>10</v>
      </c>
      <c r="Y8" s="17">
        <v>4.2</v>
      </c>
      <c r="Z8" s="14">
        <v>7</v>
      </c>
      <c r="AA8" s="14">
        <v>4.9000000000000004</v>
      </c>
      <c r="AB8" s="14">
        <v>3.8</v>
      </c>
      <c r="AC8" s="14">
        <v>2.9</v>
      </c>
      <c r="AD8" s="14">
        <v>1.4</v>
      </c>
      <c r="AE8" s="14">
        <v>5.5</v>
      </c>
      <c r="AF8" s="64">
        <v>4.3</v>
      </c>
      <c r="AG8" s="99"/>
    </row>
    <row r="9" spans="1:33" x14ac:dyDescent="0.2">
      <c r="A9" s="81" t="s">
        <v>39</v>
      </c>
      <c r="B9" s="73">
        <v>1.5</v>
      </c>
      <c r="C9" s="21">
        <v>1.9</v>
      </c>
      <c r="D9" s="21">
        <v>8</v>
      </c>
      <c r="E9" s="22">
        <v>1.3</v>
      </c>
      <c r="F9" s="23">
        <v>3.7</v>
      </c>
      <c r="G9" s="24">
        <v>2.9</v>
      </c>
      <c r="H9" s="22">
        <v>3.3</v>
      </c>
      <c r="I9" s="20">
        <v>0</v>
      </c>
      <c r="J9" s="21">
        <v>1.2</v>
      </c>
      <c r="K9" s="21">
        <v>9.1999999999999993</v>
      </c>
      <c r="L9" s="21">
        <v>1.2</v>
      </c>
      <c r="M9" s="21">
        <v>6.2</v>
      </c>
      <c r="N9" s="21">
        <v>6.2</v>
      </c>
      <c r="O9" s="21">
        <v>1</v>
      </c>
      <c r="P9" s="21">
        <v>1.3</v>
      </c>
      <c r="Q9" s="21">
        <v>2.6</v>
      </c>
      <c r="R9" s="19">
        <v>1.6</v>
      </c>
      <c r="S9" s="21">
        <v>2.7</v>
      </c>
      <c r="T9" s="21">
        <v>8.1999999999999993</v>
      </c>
      <c r="U9" s="21">
        <v>8.4</v>
      </c>
      <c r="V9" s="21">
        <v>2</v>
      </c>
      <c r="W9" s="21">
        <v>6.6</v>
      </c>
      <c r="X9" s="103">
        <v>10.8</v>
      </c>
      <c r="Y9" s="24">
        <v>1.1000000000000001</v>
      </c>
      <c r="Z9" s="21">
        <v>6.8</v>
      </c>
      <c r="AA9" s="21">
        <v>1.9</v>
      </c>
      <c r="AB9" s="21">
        <v>6.9</v>
      </c>
      <c r="AC9" s="21">
        <v>5.9</v>
      </c>
      <c r="AD9" s="21">
        <v>4.4000000000000004</v>
      </c>
      <c r="AE9" s="21">
        <v>2.6</v>
      </c>
      <c r="AF9" s="63">
        <v>1.9</v>
      </c>
      <c r="AG9" s="102"/>
    </row>
    <row r="10" spans="1:33" x14ac:dyDescent="0.2">
      <c r="A10" s="76" t="s">
        <v>40</v>
      </c>
      <c r="B10" s="72">
        <v>1.8</v>
      </c>
      <c r="C10" s="14">
        <v>2.2000000000000002</v>
      </c>
      <c r="D10" s="14">
        <v>8.1</v>
      </c>
      <c r="E10" s="15">
        <v>2.2000000000000002</v>
      </c>
      <c r="F10" s="16">
        <v>2.8</v>
      </c>
      <c r="G10" s="14">
        <v>2</v>
      </c>
      <c r="H10" s="15">
        <v>2.2999999999999998</v>
      </c>
      <c r="I10" s="14">
        <v>1.2</v>
      </c>
      <c r="J10" s="20">
        <v>0</v>
      </c>
      <c r="K10" s="14">
        <v>9.1</v>
      </c>
      <c r="L10" s="20">
        <v>0</v>
      </c>
      <c r="M10" s="14">
        <v>6</v>
      </c>
      <c r="N10" s="14">
        <v>6.4</v>
      </c>
      <c r="O10" s="14">
        <v>1</v>
      </c>
      <c r="P10" s="14">
        <v>2.2000000000000002</v>
      </c>
      <c r="Q10" s="14">
        <v>2.5</v>
      </c>
      <c r="R10" s="18">
        <v>1.6</v>
      </c>
      <c r="S10" s="14">
        <v>2.7</v>
      </c>
      <c r="T10" s="14">
        <v>8.1</v>
      </c>
      <c r="U10" s="14">
        <v>8.3000000000000007</v>
      </c>
      <c r="V10" s="14">
        <v>2.2000000000000002</v>
      </c>
      <c r="W10" s="14">
        <v>7.1</v>
      </c>
      <c r="X10" s="14">
        <v>10.4</v>
      </c>
      <c r="Y10" s="14">
        <v>2</v>
      </c>
      <c r="Z10" s="14">
        <v>6.9</v>
      </c>
      <c r="AA10" s="14">
        <v>2.8</v>
      </c>
      <c r="AB10" s="14">
        <v>6</v>
      </c>
      <c r="AC10" s="14">
        <v>4.7</v>
      </c>
      <c r="AD10" s="14">
        <v>3.4</v>
      </c>
      <c r="AE10" s="14">
        <v>3.3</v>
      </c>
      <c r="AF10" s="64">
        <v>2.2000000000000002</v>
      </c>
      <c r="AG10" s="99"/>
    </row>
    <row r="11" spans="1:33" x14ac:dyDescent="0.2">
      <c r="A11" s="77" t="s">
        <v>41</v>
      </c>
      <c r="B11" s="73">
        <v>7.1</v>
      </c>
      <c r="C11" s="21">
        <v>7.1</v>
      </c>
      <c r="D11" s="21">
        <v>1.7</v>
      </c>
      <c r="E11" s="22">
        <v>8.1</v>
      </c>
      <c r="F11" s="23">
        <v>8.1999999999999993</v>
      </c>
      <c r="G11" s="24">
        <v>7.9</v>
      </c>
      <c r="H11" s="22">
        <v>8.6999999999999993</v>
      </c>
      <c r="I11" s="21">
        <v>9.1999999999999993</v>
      </c>
      <c r="J11" s="21">
        <v>9.1</v>
      </c>
      <c r="K11" s="20">
        <v>0</v>
      </c>
      <c r="L11" s="21">
        <v>8.6</v>
      </c>
      <c r="M11" s="21">
        <v>3.3</v>
      </c>
      <c r="N11" s="21">
        <v>2.5</v>
      </c>
      <c r="O11" s="21">
        <v>7.7</v>
      </c>
      <c r="P11" s="21">
        <v>9.3000000000000007</v>
      </c>
      <c r="Q11" s="21">
        <v>10.7</v>
      </c>
      <c r="R11" s="19">
        <v>10</v>
      </c>
      <c r="S11" s="21">
        <v>6.2</v>
      </c>
      <c r="T11" s="21">
        <v>0.9</v>
      </c>
      <c r="U11" s="21">
        <v>1.6</v>
      </c>
      <c r="V11" s="21">
        <v>6.4</v>
      </c>
      <c r="W11" s="21">
        <v>2</v>
      </c>
      <c r="X11" s="21">
        <v>3.2</v>
      </c>
      <c r="Y11" s="24">
        <v>8.5</v>
      </c>
      <c r="Z11" s="21">
        <v>2.2000000000000002</v>
      </c>
      <c r="AA11" s="21">
        <v>9.1999999999999993</v>
      </c>
      <c r="AB11" s="21">
        <v>8.8000000000000007</v>
      </c>
      <c r="AC11" s="21">
        <v>10</v>
      </c>
      <c r="AD11" s="21">
        <v>9.1999999999999993</v>
      </c>
      <c r="AE11" s="21">
        <v>7.8</v>
      </c>
      <c r="AF11" s="63">
        <v>8.1</v>
      </c>
      <c r="AG11" s="99"/>
    </row>
    <row r="12" spans="1:33" x14ac:dyDescent="0.2">
      <c r="A12" s="76" t="s">
        <v>31</v>
      </c>
      <c r="B12" s="72">
        <v>1.7</v>
      </c>
      <c r="C12" s="14">
        <v>4</v>
      </c>
      <c r="D12" s="14">
        <v>8.1</v>
      </c>
      <c r="E12" s="15">
        <v>2.2000000000000002</v>
      </c>
      <c r="F12" s="16">
        <v>2.8</v>
      </c>
      <c r="G12" s="17">
        <v>2.1</v>
      </c>
      <c r="H12" s="15">
        <v>2.8</v>
      </c>
      <c r="I12" s="14">
        <v>1.2</v>
      </c>
      <c r="J12" s="20">
        <v>0</v>
      </c>
      <c r="K12" s="14">
        <v>8.6</v>
      </c>
      <c r="L12" s="20">
        <v>0</v>
      </c>
      <c r="M12" s="14">
        <v>6.3</v>
      </c>
      <c r="N12" s="14">
        <v>7</v>
      </c>
      <c r="O12" s="14">
        <v>1.8</v>
      </c>
      <c r="P12" s="14">
        <v>3.2</v>
      </c>
      <c r="Q12" s="14">
        <v>2.9</v>
      </c>
      <c r="R12" s="18">
        <v>1.8</v>
      </c>
      <c r="S12" s="14">
        <v>3.8</v>
      </c>
      <c r="T12" s="14">
        <v>9.5</v>
      </c>
      <c r="U12" s="14">
        <v>9</v>
      </c>
      <c r="V12" s="14">
        <v>3</v>
      </c>
      <c r="W12" s="14">
        <v>7.4</v>
      </c>
      <c r="X12" s="14">
        <v>10.7</v>
      </c>
      <c r="Y12" s="17">
        <v>2.9</v>
      </c>
      <c r="Z12" s="14">
        <v>7.6</v>
      </c>
      <c r="AA12" s="14">
        <v>3.7</v>
      </c>
      <c r="AB12" s="14">
        <v>5.9</v>
      </c>
      <c r="AC12" s="14">
        <v>4.5999999999999996</v>
      </c>
      <c r="AD12" s="14">
        <v>3.3</v>
      </c>
      <c r="AE12" s="14">
        <v>4.2</v>
      </c>
      <c r="AF12" s="64">
        <v>2.8</v>
      </c>
      <c r="AG12" s="99"/>
    </row>
    <row r="13" spans="1:33" x14ac:dyDescent="0.2">
      <c r="A13" s="77" t="s">
        <v>29</v>
      </c>
      <c r="B13" s="74">
        <v>4</v>
      </c>
      <c r="C13" s="21">
        <v>2.2000000000000002</v>
      </c>
      <c r="D13" s="21">
        <v>3.8</v>
      </c>
      <c r="E13" s="22">
        <v>5.0999999999999996</v>
      </c>
      <c r="F13" s="23">
        <v>5.4</v>
      </c>
      <c r="G13" s="24">
        <v>4.9000000000000004</v>
      </c>
      <c r="H13" s="22">
        <v>5.7</v>
      </c>
      <c r="I13" s="21">
        <v>6.2</v>
      </c>
      <c r="J13" s="21">
        <v>6</v>
      </c>
      <c r="K13" s="21">
        <v>3.3</v>
      </c>
      <c r="L13" s="21">
        <v>6.3</v>
      </c>
      <c r="M13" s="20">
        <v>0</v>
      </c>
      <c r="N13" s="21">
        <v>1</v>
      </c>
      <c r="O13" s="21">
        <v>4.9000000000000004</v>
      </c>
      <c r="P13" s="21">
        <v>6.6</v>
      </c>
      <c r="Q13" s="21">
        <v>8.5</v>
      </c>
      <c r="R13" s="19">
        <v>7.3</v>
      </c>
      <c r="S13" s="21">
        <v>3.5</v>
      </c>
      <c r="T13" s="21">
        <v>2.2999999999999998</v>
      </c>
      <c r="U13" s="21">
        <v>2.5</v>
      </c>
      <c r="V13" s="21">
        <v>3.7</v>
      </c>
      <c r="W13" s="21">
        <v>1.3</v>
      </c>
      <c r="X13" s="21">
        <v>4.7</v>
      </c>
      <c r="Y13" s="24">
        <v>5.8</v>
      </c>
      <c r="Z13" s="21">
        <v>1.5</v>
      </c>
      <c r="AA13" s="21">
        <v>6.5</v>
      </c>
      <c r="AB13" s="21">
        <v>8.9</v>
      </c>
      <c r="AC13" s="21">
        <v>7.9</v>
      </c>
      <c r="AD13" s="21">
        <v>7.1</v>
      </c>
      <c r="AE13" s="21">
        <v>5</v>
      </c>
      <c r="AF13" s="63">
        <v>5.4</v>
      </c>
      <c r="AG13" s="99"/>
    </row>
    <row r="14" spans="1:33" x14ac:dyDescent="0.2">
      <c r="A14" s="76" t="s">
        <v>42</v>
      </c>
      <c r="B14" s="72">
        <v>4.7</v>
      </c>
      <c r="C14" s="14">
        <v>4.8</v>
      </c>
      <c r="D14" s="14">
        <v>3.2</v>
      </c>
      <c r="E14" s="15">
        <v>5.8</v>
      </c>
      <c r="F14" s="15">
        <v>6</v>
      </c>
      <c r="G14" s="17">
        <v>5.6</v>
      </c>
      <c r="H14" s="15">
        <v>6.4</v>
      </c>
      <c r="I14" s="14">
        <v>6.2</v>
      </c>
      <c r="J14" s="14">
        <v>6.4</v>
      </c>
      <c r="K14" s="14">
        <v>2.5</v>
      </c>
      <c r="L14" s="14">
        <v>7</v>
      </c>
      <c r="M14" s="14">
        <v>1</v>
      </c>
      <c r="N14" s="20">
        <v>0</v>
      </c>
      <c r="O14" s="14">
        <v>5.3</v>
      </c>
      <c r="P14" s="14">
        <v>7</v>
      </c>
      <c r="Q14" s="14">
        <v>8.4</v>
      </c>
      <c r="R14" s="18">
        <v>7.7</v>
      </c>
      <c r="S14" s="14">
        <v>3.9</v>
      </c>
      <c r="T14" s="14">
        <v>1.7</v>
      </c>
      <c r="U14" s="14">
        <v>2</v>
      </c>
      <c r="V14" s="14">
        <v>4.0999999999999996</v>
      </c>
      <c r="W14" s="14">
        <v>0.7</v>
      </c>
      <c r="X14" s="14">
        <v>4.0999999999999996</v>
      </c>
      <c r="Y14" s="17">
        <v>6.2</v>
      </c>
      <c r="Z14" s="14">
        <v>1.7</v>
      </c>
      <c r="AA14" s="14">
        <v>6.9</v>
      </c>
      <c r="AB14" s="14">
        <v>8.6999999999999993</v>
      </c>
      <c r="AC14" s="14">
        <v>7.7</v>
      </c>
      <c r="AD14" s="14">
        <v>6.9</v>
      </c>
      <c r="AE14" s="14">
        <v>5.5</v>
      </c>
      <c r="AF14" s="64">
        <v>6.1</v>
      </c>
      <c r="AG14" s="99"/>
    </row>
    <row r="15" spans="1:33" x14ac:dyDescent="0.2">
      <c r="A15" s="82" t="s">
        <v>43</v>
      </c>
      <c r="B15" s="73">
        <v>1.1000000000000001</v>
      </c>
      <c r="C15" s="21">
        <v>2.1</v>
      </c>
      <c r="D15" s="21">
        <v>7.5</v>
      </c>
      <c r="E15" s="22">
        <v>2.2000000000000002</v>
      </c>
      <c r="F15" s="23">
        <v>2.7</v>
      </c>
      <c r="G15" s="21">
        <v>2</v>
      </c>
      <c r="H15" s="22">
        <v>2.8</v>
      </c>
      <c r="I15" s="21">
        <v>1</v>
      </c>
      <c r="J15" s="21">
        <v>1</v>
      </c>
      <c r="K15" s="21">
        <v>7.7</v>
      </c>
      <c r="L15" s="21">
        <v>1.8</v>
      </c>
      <c r="M15" s="21">
        <v>4.9000000000000004</v>
      </c>
      <c r="N15" s="21">
        <v>5.3</v>
      </c>
      <c r="O15" s="20">
        <v>0</v>
      </c>
      <c r="P15" s="21">
        <v>2.2000000000000002</v>
      </c>
      <c r="Q15" s="21">
        <v>3.2</v>
      </c>
      <c r="R15" s="19">
        <v>2.5</v>
      </c>
      <c r="S15" s="21">
        <v>2</v>
      </c>
      <c r="T15" s="21">
        <v>6.9</v>
      </c>
      <c r="U15" s="21">
        <v>7</v>
      </c>
      <c r="V15" s="21">
        <v>1.4</v>
      </c>
      <c r="W15" s="21">
        <v>6</v>
      </c>
      <c r="X15" s="21">
        <v>9.3000000000000007</v>
      </c>
      <c r="Y15" s="21">
        <v>2</v>
      </c>
      <c r="Z15" s="21">
        <v>6.2</v>
      </c>
      <c r="AA15" s="21">
        <v>2.8</v>
      </c>
      <c r="AB15" s="21">
        <v>6.5</v>
      </c>
      <c r="AC15" s="21">
        <v>5.5</v>
      </c>
      <c r="AD15" s="21">
        <v>4.3</v>
      </c>
      <c r="AE15" s="21">
        <v>3.3</v>
      </c>
      <c r="AF15" s="63">
        <v>2.7</v>
      </c>
      <c r="AG15" s="99"/>
    </row>
    <row r="16" spans="1:33" x14ac:dyDescent="0.2">
      <c r="A16" s="76" t="s">
        <v>44</v>
      </c>
      <c r="B16" s="72">
        <v>2.9</v>
      </c>
      <c r="C16" s="14">
        <v>3.2</v>
      </c>
      <c r="D16" s="14">
        <v>9.1999999999999993</v>
      </c>
      <c r="E16" s="15">
        <v>2.1</v>
      </c>
      <c r="F16" s="16">
        <v>4.5</v>
      </c>
      <c r="G16" s="17">
        <v>3.8</v>
      </c>
      <c r="H16" s="15">
        <v>4.0999999999999996</v>
      </c>
      <c r="I16" s="14">
        <v>1.3</v>
      </c>
      <c r="J16" s="14">
        <v>2.2000000000000002</v>
      </c>
      <c r="K16" s="14">
        <v>9.3000000000000007</v>
      </c>
      <c r="L16" s="14">
        <v>3.2</v>
      </c>
      <c r="M16" s="14">
        <v>6.6</v>
      </c>
      <c r="N16" s="14">
        <v>7</v>
      </c>
      <c r="O16" s="14">
        <v>2.2000000000000002</v>
      </c>
      <c r="P16" s="20">
        <v>0</v>
      </c>
      <c r="Q16" s="14">
        <v>1.8</v>
      </c>
      <c r="R16" s="18">
        <v>1.7</v>
      </c>
      <c r="S16" s="14">
        <v>3.5</v>
      </c>
      <c r="T16" s="14">
        <v>9.5</v>
      </c>
      <c r="U16" s="14">
        <v>9</v>
      </c>
      <c r="V16" s="14">
        <v>3.2</v>
      </c>
      <c r="W16" s="14">
        <v>7.7</v>
      </c>
      <c r="X16" s="14">
        <v>11.9</v>
      </c>
      <c r="Y16" s="17">
        <v>1.3</v>
      </c>
      <c r="Z16" s="14">
        <v>7.9</v>
      </c>
      <c r="AA16" s="14">
        <v>1.3</v>
      </c>
      <c r="AB16" s="14">
        <v>7.9</v>
      </c>
      <c r="AC16" s="14">
        <v>6.7</v>
      </c>
      <c r="AD16" s="14">
        <v>5.3</v>
      </c>
      <c r="AE16" s="14">
        <v>2.2999999999999998</v>
      </c>
      <c r="AF16" s="64">
        <v>1.3</v>
      </c>
      <c r="AG16" s="99"/>
    </row>
    <row r="17" spans="1:33" x14ac:dyDescent="0.2">
      <c r="A17" s="77" t="s">
        <v>45</v>
      </c>
      <c r="B17" s="73">
        <v>3.9</v>
      </c>
      <c r="C17" s="21">
        <v>4.5</v>
      </c>
      <c r="D17" s="21">
        <v>10.5</v>
      </c>
      <c r="E17" s="22">
        <v>3.5</v>
      </c>
      <c r="F17" s="22">
        <v>4</v>
      </c>
      <c r="G17" s="24">
        <v>3.3</v>
      </c>
      <c r="H17" s="22">
        <v>3.6</v>
      </c>
      <c r="I17" s="21">
        <v>2.6</v>
      </c>
      <c r="J17" s="21">
        <v>2.5</v>
      </c>
      <c r="K17" s="21">
        <v>10.7</v>
      </c>
      <c r="L17" s="21">
        <v>2.9</v>
      </c>
      <c r="M17" s="21">
        <v>8.5</v>
      </c>
      <c r="N17" s="21">
        <v>8.4</v>
      </c>
      <c r="O17" s="21">
        <v>3.2</v>
      </c>
      <c r="P17" s="21">
        <v>1.8</v>
      </c>
      <c r="Q17" s="20">
        <v>0</v>
      </c>
      <c r="R17" s="19">
        <v>1.3</v>
      </c>
      <c r="S17" s="21">
        <v>5.4</v>
      </c>
      <c r="T17" s="21">
        <v>10.3</v>
      </c>
      <c r="U17" s="21">
        <v>10.5</v>
      </c>
      <c r="V17" s="21">
        <v>4.5</v>
      </c>
      <c r="W17" s="21">
        <v>9.3000000000000007</v>
      </c>
      <c r="X17" s="21">
        <v>12.6</v>
      </c>
      <c r="Y17" s="24">
        <v>3.2</v>
      </c>
      <c r="Z17" s="21">
        <v>9.5</v>
      </c>
      <c r="AA17" s="21">
        <v>2.6</v>
      </c>
      <c r="AB17" s="21">
        <v>7.4</v>
      </c>
      <c r="AC17" s="21">
        <v>6</v>
      </c>
      <c r="AD17" s="21">
        <v>4.8</v>
      </c>
      <c r="AE17" s="21">
        <v>4.2</v>
      </c>
      <c r="AF17" s="63">
        <v>3.2</v>
      </c>
      <c r="AG17" s="99"/>
    </row>
    <row r="18" spans="1:33" x14ac:dyDescent="0.2">
      <c r="A18" s="83" t="s">
        <v>28</v>
      </c>
      <c r="B18" s="72">
        <v>3.3</v>
      </c>
      <c r="C18" s="14">
        <v>3.5</v>
      </c>
      <c r="D18" s="14">
        <v>9.6</v>
      </c>
      <c r="E18" s="15">
        <v>2.4</v>
      </c>
      <c r="F18" s="16">
        <v>2.9</v>
      </c>
      <c r="G18" s="17">
        <v>2.2000000000000002</v>
      </c>
      <c r="H18" s="15">
        <v>2.5</v>
      </c>
      <c r="I18" s="14">
        <v>1.6</v>
      </c>
      <c r="J18" s="14">
        <v>1.6</v>
      </c>
      <c r="K18" s="14">
        <v>10</v>
      </c>
      <c r="L18" s="14">
        <v>1.8</v>
      </c>
      <c r="M18" s="14">
        <v>7.3</v>
      </c>
      <c r="N18" s="14">
        <v>7.7</v>
      </c>
      <c r="O18" s="14">
        <v>2.5</v>
      </c>
      <c r="P18" s="14">
        <v>1.7</v>
      </c>
      <c r="Q18" s="14">
        <v>1.3</v>
      </c>
      <c r="R18" s="13">
        <v>0</v>
      </c>
      <c r="S18" s="14">
        <v>4.2</v>
      </c>
      <c r="T18" s="14">
        <v>9.3000000000000007</v>
      </c>
      <c r="U18" s="14">
        <v>9.5</v>
      </c>
      <c r="V18" s="14">
        <v>3.5</v>
      </c>
      <c r="W18" s="14">
        <v>8.4</v>
      </c>
      <c r="X18" s="14">
        <v>11.5</v>
      </c>
      <c r="Y18" s="17">
        <v>2.2999999999999998</v>
      </c>
      <c r="Z18" s="14">
        <v>8.6</v>
      </c>
      <c r="AA18" s="14">
        <v>2.5</v>
      </c>
      <c r="AB18" s="14">
        <v>6.3</v>
      </c>
      <c r="AC18" s="14">
        <v>5.0999999999999996</v>
      </c>
      <c r="AD18" s="14">
        <v>3.7</v>
      </c>
      <c r="AE18" s="14">
        <v>3.7</v>
      </c>
      <c r="AF18" s="64">
        <v>2.9</v>
      </c>
      <c r="AG18" s="99"/>
    </row>
    <row r="19" spans="1:33" x14ac:dyDescent="0.2">
      <c r="A19" s="77" t="s">
        <v>27</v>
      </c>
      <c r="B19" s="73">
        <v>1.1000000000000001</v>
      </c>
      <c r="C19" s="21">
        <v>0.9</v>
      </c>
      <c r="D19" s="21">
        <v>6.1</v>
      </c>
      <c r="E19" s="22">
        <v>1.9</v>
      </c>
      <c r="F19" s="23">
        <v>4.4000000000000004</v>
      </c>
      <c r="G19" s="24">
        <v>3.4</v>
      </c>
      <c r="H19" s="22">
        <v>4.5999999999999996</v>
      </c>
      <c r="I19" s="21">
        <v>2.7</v>
      </c>
      <c r="J19" s="21">
        <v>2.7</v>
      </c>
      <c r="K19" s="21">
        <v>6.2</v>
      </c>
      <c r="L19" s="21">
        <v>3.8</v>
      </c>
      <c r="M19" s="21">
        <v>3.5</v>
      </c>
      <c r="N19" s="21">
        <v>3.9</v>
      </c>
      <c r="O19" s="21">
        <v>2</v>
      </c>
      <c r="P19" s="21">
        <v>3.5</v>
      </c>
      <c r="Q19" s="21">
        <v>5.4</v>
      </c>
      <c r="R19" s="19">
        <v>4.2</v>
      </c>
      <c r="S19" s="20">
        <v>0</v>
      </c>
      <c r="T19" s="21">
        <v>5.5</v>
      </c>
      <c r="U19" s="21">
        <v>5.7</v>
      </c>
      <c r="V19" s="21">
        <v>0.5</v>
      </c>
      <c r="W19" s="21">
        <v>4.5999999999999996</v>
      </c>
      <c r="X19" s="21">
        <v>7.8</v>
      </c>
      <c r="Y19" s="24">
        <v>2.8</v>
      </c>
      <c r="Z19" s="21">
        <v>4.8</v>
      </c>
      <c r="AA19" s="21">
        <v>3.3</v>
      </c>
      <c r="AB19" s="21">
        <v>7.8</v>
      </c>
      <c r="AC19" s="21">
        <v>6.8</v>
      </c>
      <c r="AD19" s="21">
        <v>6</v>
      </c>
      <c r="AE19" s="21">
        <v>1.9</v>
      </c>
      <c r="AF19" s="63">
        <v>2.2999999999999998</v>
      </c>
      <c r="AG19" s="99"/>
    </row>
    <row r="20" spans="1:33" x14ac:dyDescent="0.2">
      <c r="A20" s="76" t="s">
        <v>46</v>
      </c>
      <c r="B20" s="72">
        <v>6.1</v>
      </c>
      <c r="C20" s="14">
        <v>6.1</v>
      </c>
      <c r="D20" s="14">
        <v>1.5</v>
      </c>
      <c r="E20" s="15">
        <v>7.1</v>
      </c>
      <c r="F20" s="16">
        <v>7.2</v>
      </c>
      <c r="G20" s="17">
        <v>6.9</v>
      </c>
      <c r="H20" s="15">
        <v>7.7</v>
      </c>
      <c r="I20" s="14">
        <v>8.1999999999999993</v>
      </c>
      <c r="J20" s="14">
        <v>8.1</v>
      </c>
      <c r="K20" s="14">
        <v>0.9</v>
      </c>
      <c r="L20" s="14">
        <v>9.5</v>
      </c>
      <c r="M20" s="14">
        <v>2.2999999999999998</v>
      </c>
      <c r="N20" s="14">
        <v>1.7</v>
      </c>
      <c r="O20" s="14">
        <v>6.9</v>
      </c>
      <c r="P20" s="14">
        <v>9.5</v>
      </c>
      <c r="Q20" s="14">
        <v>10.3</v>
      </c>
      <c r="R20" s="18">
        <v>9.3000000000000007</v>
      </c>
      <c r="S20" s="14">
        <v>5.5</v>
      </c>
      <c r="T20" s="20">
        <v>0</v>
      </c>
      <c r="U20" s="14">
        <v>1.4</v>
      </c>
      <c r="V20" s="14">
        <v>5.5</v>
      </c>
      <c r="W20" s="14">
        <v>1.1000000000000001</v>
      </c>
      <c r="X20" s="14">
        <v>3</v>
      </c>
      <c r="Y20" s="17">
        <v>7.5</v>
      </c>
      <c r="Z20" s="14">
        <v>1.3</v>
      </c>
      <c r="AA20" s="14">
        <v>8.1999999999999993</v>
      </c>
      <c r="AB20" s="14">
        <v>8.6</v>
      </c>
      <c r="AC20" s="14">
        <v>9</v>
      </c>
      <c r="AD20" s="14">
        <v>8.1999999999999993</v>
      </c>
      <c r="AE20" s="14">
        <v>6.8</v>
      </c>
      <c r="AF20" s="64">
        <v>7.5</v>
      </c>
      <c r="AG20" s="99"/>
    </row>
    <row r="21" spans="1:33" x14ac:dyDescent="0.2">
      <c r="A21" s="77" t="s">
        <v>47</v>
      </c>
      <c r="B21" s="73">
        <v>6.1</v>
      </c>
      <c r="C21" s="21">
        <v>6.3</v>
      </c>
      <c r="D21" s="21">
        <v>2.2000000000000002</v>
      </c>
      <c r="E21" s="22">
        <v>7.3</v>
      </c>
      <c r="F21" s="23">
        <v>7.4</v>
      </c>
      <c r="G21" s="24">
        <v>7.2</v>
      </c>
      <c r="H21" s="22">
        <v>7.9</v>
      </c>
      <c r="I21" s="21">
        <v>8.4</v>
      </c>
      <c r="J21" s="21">
        <v>8.3000000000000007</v>
      </c>
      <c r="K21" s="21">
        <v>1.6</v>
      </c>
      <c r="L21" s="21">
        <v>9</v>
      </c>
      <c r="M21" s="21">
        <v>2.5</v>
      </c>
      <c r="N21" s="21">
        <v>2</v>
      </c>
      <c r="O21" s="21">
        <v>7</v>
      </c>
      <c r="P21" s="21">
        <v>9</v>
      </c>
      <c r="Q21" s="21">
        <v>10.5</v>
      </c>
      <c r="R21" s="19">
        <v>9.5</v>
      </c>
      <c r="S21" s="21">
        <v>5.7</v>
      </c>
      <c r="T21" s="21">
        <v>1.4</v>
      </c>
      <c r="U21" s="20">
        <v>0</v>
      </c>
      <c r="V21" s="21">
        <v>5.9</v>
      </c>
      <c r="W21" s="21">
        <v>1.4</v>
      </c>
      <c r="X21" s="21">
        <v>3</v>
      </c>
      <c r="Y21" s="21">
        <v>8</v>
      </c>
      <c r="Z21" s="21">
        <v>0.8</v>
      </c>
      <c r="AA21" s="21">
        <v>8.6999999999999993</v>
      </c>
      <c r="AB21" s="21">
        <v>9.3000000000000007</v>
      </c>
      <c r="AC21" s="21">
        <v>9.5</v>
      </c>
      <c r="AD21" s="21">
        <v>8.6999999999999993</v>
      </c>
      <c r="AE21" s="21">
        <v>7.3</v>
      </c>
      <c r="AF21" s="63">
        <v>7.7</v>
      </c>
      <c r="AG21" s="99"/>
    </row>
    <row r="22" spans="1:33" x14ac:dyDescent="0.2">
      <c r="A22" s="79" t="s">
        <v>48</v>
      </c>
      <c r="B22" s="72">
        <v>0.5</v>
      </c>
      <c r="C22" s="14">
        <v>0.6</v>
      </c>
      <c r="D22" s="14">
        <v>6.3</v>
      </c>
      <c r="E22" s="15">
        <v>2.1</v>
      </c>
      <c r="F22" s="15">
        <v>4</v>
      </c>
      <c r="G22" s="17">
        <v>2.8</v>
      </c>
      <c r="H22" s="15">
        <v>3.6</v>
      </c>
      <c r="I22" s="14">
        <v>2</v>
      </c>
      <c r="J22" s="14">
        <v>2.2000000000000002</v>
      </c>
      <c r="K22" s="14">
        <v>6.4</v>
      </c>
      <c r="L22" s="14">
        <v>3</v>
      </c>
      <c r="M22" s="14">
        <v>3.7</v>
      </c>
      <c r="N22" s="14">
        <v>4.0999999999999996</v>
      </c>
      <c r="O22" s="14">
        <v>1.4</v>
      </c>
      <c r="P22" s="14">
        <v>3.2</v>
      </c>
      <c r="Q22" s="14">
        <v>4.5</v>
      </c>
      <c r="R22" s="18">
        <v>3.5</v>
      </c>
      <c r="S22" s="14">
        <v>0.5</v>
      </c>
      <c r="T22" s="14">
        <v>5.5</v>
      </c>
      <c r="U22" s="14">
        <v>5.9</v>
      </c>
      <c r="V22" s="20">
        <v>0</v>
      </c>
      <c r="W22" s="14">
        <v>4.8</v>
      </c>
      <c r="X22" s="14">
        <v>8</v>
      </c>
      <c r="Y22" s="17">
        <v>2.2999999999999998</v>
      </c>
      <c r="Z22" s="14">
        <v>5</v>
      </c>
      <c r="AA22" s="14">
        <v>3.1</v>
      </c>
      <c r="AB22" s="14">
        <v>7.3</v>
      </c>
      <c r="AC22" s="14">
        <v>6.2</v>
      </c>
      <c r="AD22" s="14">
        <v>4.8</v>
      </c>
      <c r="AE22" s="14">
        <v>2.1</v>
      </c>
      <c r="AF22" s="64">
        <v>2.5</v>
      </c>
      <c r="AG22" s="99"/>
    </row>
    <row r="23" spans="1:33" x14ac:dyDescent="0.2">
      <c r="A23" s="77" t="s">
        <v>49</v>
      </c>
      <c r="B23" s="73">
        <v>5.0999999999999996</v>
      </c>
      <c r="C23" s="21">
        <v>5.2</v>
      </c>
      <c r="D23" s="21">
        <v>2.6</v>
      </c>
      <c r="E23" s="22">
        <v>6.2</v>
      </c>
      <c r="F23" s="23">
        <v>6.3</v>
      </c>
      <c r="G23" s="21">
        <v>6</v>
      </c>
      <c r="H23" s="22">
        <v>6.5</v>
      </c>
      <c r="I23" s="21">
        <v>6.6</v>
      </c>
      <c r="J23" s="21">
        <v>7.1</v>
      </c>
      <c r="K23" s="21">
        <v>2</v>
      </c>
      <c r="L23" s="21">
        <v>7.4</v>
      </c>
      <c r="M23" s="21">
        <v>1.3</v>
      </c>
      <c r="N23" s="21">
        <v>0.7</v>
      </c>
      <c r="O23" s="21">
        <v>6</v>
      </c>
      <c r="P23" s="21">
        <v>7.7</v>
      </c>
      <c r="Q23" s="21">
        <v>9.3000000000000007</v>
      </c>
      <c r="R23" s="19">
        <v>8.4</v>
      </c>
      <c r="S23" s="21">
        <v>4.5999999999999996</v>
      </c>
      <c r="T23" s="21">
        <v>1.1000000000000001</v>
      </c>
      <c r="U23" s="21">
        <v>1.4</v>
      </c>
      <c r="V23" s="21">
        <v>4.8</v>
      </c>
      <c r="W23" s="20">
        <v>0</v>
      </c>
      <c r="X23" s="21">
        <v>3.6</v>
      </c>
      <c r="Y23" s="24">
        <v>6.5</v>
      </c>
      <c r="Z23" s="21">
        <v>1.1000000000000001</v>
      </c>
      <c r="AA23" s="21">
        <v>7.2</v>
      </c>
      <c r="AB23" s="21">
        <v>9</v>
      </c>
      <c r="AC23" s="21">
        <v>8</v>
      </c>
      <c r="AD23" s="21">
        <v>7.2</v>
      </c>
      <c r="AE23" s="21">
        <v>5.8</v>
      </c>
      <c r="AF23" s="63">
        <v>6.5</v>
      </c>
      <c r="AG23" s="99"/>
    </row>
    <row r="24" spans="1:33" x14ac:dyDescent="0.2">
      <c r="A24" s="79" t="s">
        <v>50</v>
      </c>
      <c r="B24" s="72">
        <v>8.4</v>
      </c>
      <c r="C24" s="14">
        <v>8.4</v>
      </c>
      <c r="D24" s="14">
        <v>2.2999999999999998</v>
      </c>
      <c r="E24" s="15">
        <v>9.4</v>
      </c>
      <c r="F24" s="16">
        <v>9.6</v>
      </c>
      <c r="G24" s="17">
        <v>9.3000000000000007</v>
      </c>
      <c r="H24" s="104">
        <v>10</v>
      </c>
      <c r="I24" s="105">
        <v>10.8</v>
      </c>
      <c r="J24" s="14">
        <v>10.4</v>
      </c>
      <c r="K24" s="14">
        <v>3.2</v>
      </c>
      <c r="L24" s="14">
        <v>10.7</v>
      </c>
      <c r="M24" s="14">
        <v>4.7</v>
      </c>
      <c r="N24" s="14">
        <v>4.0999999999999996</v>
      </c>
      <c r="O24" s="14">
        <v>9.3000000000000007</v>
      </c>
      <c r="P24" s="14">
        <v>11.9</v>
      </c>
      <c r="Q24" s="14">
        <v>12.6</v>
      </c>
      <c r="R24" s="18">
        <v>11.5</v>
      </c>
      <c r="S24" s="14">
        <v>7.8</v>
      </c>
      <c r="T24" s="14">
        <v>3</v>
      </c>
      <c r="U24" s="14">
        <v>3</v>
      </c>
      <c r="V24" s="14">
        <v>8</v>
      </c>
      <c r="W24" s="14">
        <v>3.6</v>
      </c>
      <c r="X24" s="20">
        <v>0</v>
      </c>
      <c r="Y24" s="17">
        <v>9.9</v>
      </c>
      <c r="Z24" s="14">
        <v>3.6</v>
      </c>
      <c r="AA24" s="14">
        <v>10.6</v>
      </c>
      <c r="AB24" s="14">
        <v>9.5</v>
      </c>
      <c r="AC24" s="14">
        <v>11.4</v>
      </c>
      <c r="AD24" s="14">
        <v>10.6</v>
      </c>
      <c r="AE24" s="14">
        <v>9.1999999999999993</v>
      </c>
      <c r="AF24" s="64">
        <v>9.8000000000000007</v>
      </c>
      <c r="AG24" s="102"/>
    </row>
    <row r="25" spans="1:33" x14ac:dyDescent="0.2">
      <c r="A25" s="77" t="s">
        <v>30</v>
      </c>
      <c r="B25" s="74">
        <v>2</v>
      </c>
      <c r="C25" s="21">
        <v>2.4</v>
      </c>
      <c r="D25" s="21">
        <v>8.4</v>
      </c>
      <c r="E25" s="22">
        <v>1.2</v>
      </c>
      <c r="F25" s="23">
        <v>4.5</v>
      </c>
      <c r="G25" s="24">
        <v>3.8</v>
      </c>
      <c r="H25" s="22">
        <v>4.2</v>
      </c>
      <c r="I25" s="21">
        <v>1.1000000000000001</v>
      </c>
      <c r="J25" s="21">
        <v>2</v>
      </c>
      <c r="K25" s="21">
        <v>8.5</v>
      </c>
      <c r="L25" s="21">
        <v>2.9</v>
      </c>
      <c r="M25" s="21">
        <v>5.8</v>
      </c>
      <c r="N25" s="21">
        <v>6.2</v>
      </c>
      <c r="O25" s="21">
        <v>2</v>
      </c>
      <c r="P25" s="21">
        <v>1.3</v>
      </c>
      <c r="Q25" s="21">
        <v>3.2</v>
      </c>
      <c r="R25" s="19">
        <v>2.2999999999999998</v>
      </c>
      <c r="S25" s="21">
        <v>2.8</v>
      </c>
      <c r="T25" s="21">
        <v>7.5</v>
      </c>
      <c r="U25" s="21">
        <v>8</v>
      </c>
      <c r="V25" s="21">
        <v>2.2999999999999998</v>
      </c>
      <c r="W25" s="21">
        <v>6.5</v>
      </c>
      <c r="X25" s="21">
        <v>9.9</v>
      </c>
      <c r="Y25" s="20">
        <v>0</v>
      </c>
      <c r="Z25" s="21">
        <v>6.8</v>
      </c>
      <c r="AA25" s="21">
        <v>1.4</v>
      </c>
      <c r="AB25" s="21">
        <v>7.4</v>
      </c>
      <c r="AC25" s="21">
        <v>6.5</v>
      </c>
      <c r="AD25" s="21">
        <v>5</v>
      </c>
      <c r="AE25" s="21">
        <v>2.1</v>
      </c>
      <c r="AF25" s="63">
        <v>1.1000000000000001</v>
      </c>
      <c r="AG25" s="99"/>
    </row>
    <row r="26" spans="1:33" x14ac:dyDescent="0.2">
      <c r="A26" s="76" t="s">
        <v>51</v>
      </c>
      <c r="B26" s="72">
        <v>5.3</v>
      </c>
      <c r="C26" s="14">
        <v>5.4</v>
      </c>
      <c r="D26" s="14">
        <v>2.7</v>
      </c>
      <c r="E26" s="15">
        <v>6.4</v>
      </c>
      <c r="F26" s="16">
        <v>6.5</v>
      </c>
      <c r="G26" s="17">
        <v>6.2</v>
      </c>
      <c r="H26" s="27">
        <v>7</v>
      </c>
      <c r="I26" s="14">
        <v>6.8</v>
      </c>
      <c r="J26" s="14">
        <v>6.9</v>
      </c>
      <c r="K26" s="14">
        <v>2.2000000000000002</v>
      </c>
      <c r="L26" s="14">
        <v>7.6</v>
      </c>
      <c r="M26" s="14">
        <v>1.5</v>
      </c>
      <c r="N26" s="14">
        <v>1.7</v>
      </c>
      <c r="O26" s="14">
        <v>6.2</v>
      </c>
      <c r="P26" s="14">
        <v>7.9</v>
      </c>
      <c r="Q26" s="14">
        <v>9.5</v>
      </c>
      <c r="R26" s="18">
        <v>8.6</v>
      </c>
      <c r="S26" s="14">
        <v>4.8</v>
      </c>
      <c r="T26" s="14">
        <v>1.3</v>
      </c>
      <c r="U26" s="14">
        <v>0.8</v>
      </c>
      <c r="V26" s="14">
        <v>5</v>
      </c>
      <c r="W26" s="14">
        <v>1.1000000000000001</v>
      </c>
      <c r="X26" s="14">
        <v>3.6</v>
      </c>
      <c r="Y26" s="17">
        <v>6.8</v>
      </c>
      <c r="Z26" s="20">
        <v>0</v>
      </c>
      <c r="AA26" s="14">
        <v>7.7</v>
      </c>
      <c r="AB26" s="14">
        <v>9.4</v>
      </c>
      <c r="AC26" s="14">
        <v>8.5</v>
      </c>
      <c r="AD26" s="14">
        <v>7.7</v>
      </c>
      <c r="AE26" s="14">
        <v>6.3</v>
      </c>
      <c r="AF26" s="64">
        <v>6.7</v>
      </c>
      <c r="AG26" s="99"/>
    </row>
    <row r="27" spans="1:33" x14ac:dyDescent="0.2">
      <c r="A27" s="81" t="s">
        <v>52</v>
      </c>
      <c r="B27" s="73">
        <v>2.8</v>
      </c>
      <c r="C27" s="21">
        <v>3</v>
      </c>
      <c r="D27" s="21">
        <v>9</v>
      </c>
      <c r="E27" s="22">
        <v>1.9</v>
      </c>
      <c r="F27" s="23">
        <v>5.3</v>
      </c>
      <c r="G27" s="24">
        <v>4.5999999999999996</v>
      </c>
      <c r="H27" s="22">
        <v>4.9000000000000004</v>
      </c>
      <c r="I27" s="21">
        <v>1.9</v>
      </c>
      <c r="J27" s="21">
        <v>2.8</v>
      </c>
      <c r="K27" s="21">
        <v>9.1999999999999993</v>
      </c>
      <c r="L27" s="21">
        <v>3.7</v>
      </c>
      <c r="M27" s="21">
        <v>6.5</v>
      </c>
      <c r="N27" s="21">
        <v>6.9</v>
      </c>
      <c r="O27" s="21">
        <v>2.8</v>
      </c>
      <c r="P27" s="21">
        <v>1.3</v>
      </c>
      <c r="Q27" s="21">
        <v>2.6</v>
      </c>
      <c r="R27" s="19">
        <v>2.5</v>
      </c>
      <c r="S27" s="21">
        <v>3.3</v>
      </c>
      <c r="T27" s="21">
        <v>8.1999999999999993</v>
      </c>
      <c r="U27" s="21">
        <v>8.6999999999999993</v>
      </c>
      <c r="V27" s="21">
        <v>3.1</v>
      </c>
      <c r="W27" s="21">
        <v>7.2</v>
      </c>
      <c r="X27" s="21">
        <v>10.6</v>
      </c>
      <c r="Y27" s="24">
        <v>1.4</v>
      </c>
      <c r="Z27" s="21">
        <v>7.7</v>
      </c>
      <c r="AA27" s="20">
        <v>0</v>
      </c>
      <c r="AB27" s="21">
        <v>8.5</v>
      </c>
      <c r="AC27" s="21">
        <v>7.6</v>
      </c>
      <c r="AD27" s="21">
        <v>6.1</v>
      </c>
      <c r="AE27" s="21">
        <v>2.2000000000000002</v>
      </c>
      <c r="AF27" s="63">
        <v>1.2</v>
      </c>
      <c r="AG27" s="99"/>
    </row>
    <row r="28" spans="1:33" x14ac:dyDescent="0.2">
      <c r="A28" s="83" t="s">
        <v>53</v>
      </c>
      <c r="B28" s="72">
        <v>7.5</v>
      </c>
      <c r="C28" s="14">
        <v>7.9</v>
      </c>
      <c r="D28" s="14">
        <v>7.2</v>
      </c>
      <c r="E28" s="15">
        <v>7.9</v>
      </c>
      <c r="F28" s="16">
        <v>3.5</v>
      </c>
      <c r="G28" s="17">
        <v>4.5</v>
      </c>
      <c r="H28" s="15">
        <v>3.8</v>
      </c>
      <c r="I28" s="14">
        <v>6.9</v>
      </c>
      <c r="J28" s="14">
        <v>6</v>
      </c>
      <c r="K28" s="14">
        <v>8.8000000000000007</v>
      </c>
      <c r="L28" s="14">
        <v>5.9</v>
      </c>
      <c r="M28" s="14">
        <v>8.9</v>
      </c>
      <c r="N28" s="14">
        <v>8.6999999999999993</v>
      </c>
      <c r="O28" s="14">
        <v>6.5</v>
      </c>
      <c r="P28" s="14">
        <v>7.9</v>
      </c>
      <c r="Q28" s="14">
        <v>7.4</v>
      </c>
      <c r="R28" s="18">
        <v>6.3</v>
      </c>
      <c r="S28" s="14">
        <v>7.8</v>
      </c>
      <c r="T28" s="14">
        <v>8.6</v>
      </c>
      <c r="U28" s="14">
        <v>9.3000000000000007</v>
      </c>
      <c r="V28" s="14">
        <v>7.3</v>
      </c>
      <c r="W28" s="14">
        <v>9</v>
      </c>
      <c r="X28" s="14">
        <v>9.5</v>
      </c>
      <c r="Y28" s="17">
        <v>7.4</v>
      </c>
      <c r="Z28" s="14">
        <v>9.4</v>
      </c>
      <c r="AA28" s="14">
        <v>8.5</v>
      </c>
      <c r="AB28" s="20">
        <v>0</v>
      </c>
      <c r="AC28" s="14">
        <v>2.7</v>
      </c>
      <c r="AD28" s="14">
        <v>3.4</v>
      </c>
      <c r="AE28" s="14">
        <v>9.4</v>
      </c>
      <c r="AF28" s="64">
        <v>8.8000000000000007</v>
      </c>
      <c r="AG28" s="99"/>
    </row>
    <row r="29" spans="1:33" x14ac:dyDescent="0.2">
      <c r="A29" s="77" t="s">
        <v>54</v>
      </c>
      <c r="B29" s="74">
        <v>6</v>
      </c>
      <c r="C29" s="21">
        <v>6.9</v>
      </c>
      <c r="D29" s="21">
        <v>9.9</v>
      </c>
      <c r="E29" s="22">
        <v>6.9</v>
      </c>
      <c r="F29" s="23">
        <v>2.2000000000000002</v>
      </c>
      <c r="G29" s="24">
        <v>3.4</v>
      </c>
      <c r="H29" s="22">
        <v>2.9</v>
      </c>
      <c r="I29" s="21">
        <v>5.9</v>
      </c>
      <c r="J29" s="21">
        <v>4.7</v>
      </c>
      <c r="K29" s="21">
        <v>10</v>
      </c>
      <c r="L29" s="21">
        <v>4.5999999999999996</v>
      </c>
      <c r="M29" s="21">
        <v>7.9</v>
      </c>
      <c r="N29" s="21">
        <v>7.7</v>
      </c>
      <c r="O29" s="21">
        <v>5.5</v>
      </c>
      <c r="P29" s="21">
        <v>6.7</v>
      </c>
      <c r="Q29" s="21">
        <v>6</v>
      </c>
      <c r="R29" s="19">
        <v>5.0999999999999996</v>
      </c>
      <c r="S29" s="21">
        <v>6.8</v>
      </c>
      <c r="T29" s="21">
        <v>9</v>
      </c>
      <c r="U29" s="21">
        <v>9.5</v>
      </c>
      <c r="V29" s="21">
        <v>6.2</v>
      </c>
      <c r="W29" s="21">
        <v>8</v>
      </c>
      <c r="X29" s="21">
        <v>11.4</v>
      </c>
      <c r="Y29" s="24">
        <v>6.5</v>
      </c>
      <c r="Z29" s="21">
        <v>8.5</v>
      </c>
      <c r="AA29" s="21">
        <v>7.6</v>
      </c>
      <c r="AB29" s="21">
        <v>2.7</v>
      </c>
      <c r="AC29" s="20">
        <v>0</v>
      </c>
      <c r="AD29" s="21">
        <v>2.4</v>
      </c>
      <c r="AE29" s="21">
        <v>8.6</v>
      </c>
      <c r="AF29" s="63">
        <v>7.5</v>
      </c>
      <c r="AG29" s="99"/>
    </row>
    <row r="30" spans="1:33" x14ac:dyDescent="0.2">
      <c r="A30" s="83" t="s">
        <v>55</v>
      </c>
      <c r="B30" s="72">
        <v>4.5</v>
      </c>
      <c r="C30" s="14">
        <v>5.5</v>
      </c>
      <c r="D30" s="14">
        <v>9</v>
      </c>
      <c r="E30" s="15">
        <v>5.5</v>
      </c>
      <c r="F30" s="16">
        <v>1.5</v>
      </c>
      <c r="G30" s="17">
        <v>1.9</v>
      </c>
      <c r="H30" s="15">
        <v>1.4</v>
      </c>
      <c r="I30" s="14">
        <v>4.4000000000000004</v>
      </c>
      <c r="J30" s="14">
        <v>3.4</v>
      </c>
      <c r="K30" s="14">
        <v>9.1999999999999993</v>
      </c>
      <c r="L30" s="14">
        <v>3.3</v>
      </c>
      <c r="M30" s="14">
        <v>7.1</v>
      </c>
      <c r="N30" s="14">
        <v>6.9</v>
      </c>
      <c r="O30" s="14">
        <v>4.3</v>
      </c>
      <c r="P30" s="14">
        <v>5.3</v>
      </c>
      <c r="Q30" s="14">
        <v>4.8</v>
      </c>
      <c r="R30" s="18">
        <v>3.7</v>
      </c>
      <c r="S30" s="14">
        <v>6</v>
      </c>
      <c r="T30" s="14">
        <v>8.1999999999999993</v>
      </c>
      <c r="U30" s="14">
        <v>8.6999999999999993</v>
      </c>
      <c r="V30" s="14">
        <v>4.8</v>
      </c>
      <c r="W30" s="14">
        <v>7.2</v>
      </c>
      <c r="X30" s="14">
        <v>10.6</v>
      </c>
      <c r="Y30" s="14">
        <v>5</v>
      </c>
      <c r="Z30" s="14">
        <v>7.7</v>
      </c>
      <c r="AA30" s="14">
        <v>6.1</v>
      </c>
      <c r="AB30" s="14">
        <v>3.4</v>
      </c>
      <c r="AC30" s="14">
        <v>2.4</v>
      </c>
      <c r="AD30" s="20">
        <v>0</v>
      </c>
      <c r="AE30" s="14">
        <v>6.6</v>
      </c>
      <c r="AF30" s="64">
        <v>6.1</v>
      </c>
      <c r="AG30" s="99"/>
    </row>
    <row r="31" spans="1:33" x14ac:dyDescent="0.2">
      <c r="A31" s="82" t="s">
        <v>56</v>
      </c>
      <c r="B31" s="73">
        <v>2.4</v>
      </c>
      <c r="C31" s="21">
        <v>2</v>
      </c>
      <c r="D31" s="21">
        <v>7.6</v>
      </c>
      <c r="E31" s="22">
        <v>1.5</v>
      </c>
      <c r="F31" s="23">
        <v>5.8</v>
      </c>
      <c r="G31" s="24">
        <v>5.0999999999999996</v>
      </c>
      <c r="H31" s="22">
        <v>5.5</v>
      </c>
      <c r="I31" s="21">
        <v>2.6</v>
      </c>
      <c r="J31" s="21">
        <v>3.3</v>
      </c>
      <c r="K31" s="21">
        <v>7.8</v>
      </c>
      <c r="L31" s="21">
        <v>4.2</v>
      </c>
      <c r="M31" s="21">
        <v>5</v>
      </c>
      <c r="N31" s="21">
        <v>5.5</v>
      </c>
      <c r="O31" s="21">
        <v>3.3</v>
      </c>
      <c r="P31" s="21">
        <v>2.2999999999999998</v>
      </c>
      <c r="Q31" s="21">
        <v>4.2</v>
      </c>
      <c r="R31" s="19">
        <v>3.7</v>
      </c>
      <c r="S31" s="21">
        <v>1.9</v>
      </c>
      <c r="T31" s="21">
        <v>6.8</v>
      </c>
      <c r="U31" s="21">
        <v>7.3</v>
      </c>
      <c r="V31" s="21">
        <v>2.1</v>
      </c>
      <c r="W31" s="21">
        <v>5.8</v>
      </c>
      <c r="X31" s="21">
        <v>9.1999999999999993</v>
      </c>
      <c r="Y31" s="24">
        <v>2.1</v>
      </c>
      <c r="Z31" s="21">
        <v>6.3</v>
      </c>
      <c r="AA31" s="21">
        <v>2.2000000000000002</v>
      </c>
      <c r="AB31" s="21">
        <v>9.4</v>
      </c>
      <c r="AC31" s="21">
        <v>8.6</v>
      </c>
      <c r="AD31" s="21">
        <v>6.6</v>
      </c>
      <c r="AE31" s="20">
        <v>0</v>
      </c>
      <c r="AF31" s="63">
        <v>1.2</v>
      </c>
      <c r="AG31" s="99"/>
    </row>
    <row r="32" spans="1:33" ht="13.5" thickBot="1" x14ac:dyDescent="0.25">
      <c r="A32" s="84" t="s">
        <v>68</v>
      </c>
      <c r="B32" s="75">
        <v>2.6</v>
      </c>
      <c r="C32" s="65">
        <v>2.2000000000000002</v>
      </c>
      <c r="D32" s="65">
        <v>8</v>
      </c>
      <c r="E32" s="66">
        <v>1.4</v>
      </c>
      <c r="F32" s="67">
        <v>5.4</v>
      </c>
      <c r="G32" s="68">
        <v>3.8</v>
      </c>
      <c r="H32" s="66">
        <v>4.3</v>
      </c>
      <c r="I32" s="65">
        <v>1.9</v>
      </c>
      <c r="J32" s="65">
        <v>2.2000000000000002</v>
      </c>
      <c r="K32" s="65">
        <v>8.1</v>
      </c>
      <c r="L32" s="65">
        <v>2.8</v>
      </c>
      <c r="M32" s="65">
        <v>5.4</v>
      </c>
      <c r="N32" s="65">
        <v>6.1</v>
      </c>
      <c r="O32" s="65">
        <v>2.7</v>
      </c>
      <c r="P32" s="65">
        <v>1.3</v>
      </c>
      <c r="Q32" s="65">
        <v>3.2</v>
      </c>
      <c r="R32" s="69">
        <v>2.9</v>
      </c>
      <c r="S32" s="65">
        <v>2.2999999999999998</v>
      </c>
      <c r="T32" s="65">
        <v>7.5</v>
      </c>
      <c r="U32" s="65">
        <v>7.7</v>
      </c>
      <c r="V32" s="65">
        <v>2.5</v>
      </c>
      <c r="W32" s="65">
        <v>6.5</v>
      </c>
      <c r="X32" s="65">
        <v>9.8000000000000007</v>
      </c>
      <c r="Y32" s="68">
        <v>1.1000000000000001</v>
      </c>
      <c r="Z32" s="65">
        <v>6.7</v>
      </c>
      <c r="AA32" s="65">
        <v>1.2</v>
      </c>
      <c r="AB32" s="65">
        <v>8.8000000000000007</v>
      </c>
      <c r="AC32" s="65">
        <v>7.5</v>
      </c>
      <c r="AD32" s="65">
        <v>6.1</v>
      </c>
      <c r="AE32" s="65">
        <v>1.2</v>
      </c>
      <c r="AF32" s="70">
        <v>0</v>
      </c>
      <c r="AG32" s="99"/>
    </row>
    <row r="33" spans="1:33" ht="3.75" customHeight="1" x14ac:dyDescent="0.2">
      <c r="A33" s="62" t="s">
        <v>58</v>
      </c>
      <c r="B33" s="98"/>
      <c r="C33" s="98"/>
      <c r="D33" s="98"/>
      <c r="E33" s="98"/>
      <c r="F33" s="98"/>
      <c r="G33" s="98"/>
      <c r="H33" s="98"/>
      <c r="I33" s="100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101"/>
      <c r="Y33" s="98"/>
      <c r="Z33" s="98"/>
      <c r="AA33" s="98"/>
      <c r="AB33" s="98"/>
      <c r="AC33" s="98"/>
      <c r="AD33" s="98"/>
      <c r="AE33" s="98"/>
      <c r="AF33" s="98"/>
      <c r="AG33" s="99"/>
    </row>
    <row r="34" spans="1:33" x14ac:dyDescent="0.2">
      <c r="A34" s="120" t="s">
        <v>24</v>
      </c>
      <c r="B34" s="121"/>
      <c r="C34" s="121"/>
      <c r="D34" s="1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x14ac:dyDescent="0.2">
      <c r="A35" s="123" t="s">
        <v>25</v>
      </c>
      <c r="B35" s="124"/>
      <c r="C35" s="124"/>
      <c r="D35" s="125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x14ac:dyDescent="0.15">
      <c r="A36" s="126" t="s">
        <v>26</v>
      </c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</row>
    <row r="38" spans="1:33" x14ac:dyDescent="0.2">
      <c r="A38" s="109" t="s">
        <v>66</v>
      </c>
    </row>
    <row r="39" spans="1:33" x14ac:dyDescent="0.2">
      <c r="A39" s="109" t="s">
        <v>67</v>
      </c>
    </row>
  </sheetData>
  <sheetProtection algorithmName="SHA-512" hashValue="6ptU4O6Vbr5TNpc1I2OPebJvEZxxj1HMjQoa9w0674smQxuhS8CLv9et93tlGNkT10uOFXOZRcJjpks2ZIo0lg==" saltValue="p4yTHkaBWyI2vd7OD/CEXA==" spinCount="100000" sheet="1" objects="1" scenarios="1"/>
  <mergeCells count="3">
    <mergeCell ref="A34:D34"/>
    <mergeCell ref="A35:D35"/>
    <mergeCell ref="A36:AG3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 Sheet</vt:lpstr>
      <vt:lpstr>Month 1</vt:lpstr>
      <vt:lpstr>Month 2</vt:lpstr>
      <vt:lpstr>Month 3</vt:lpstr>
      <vt:lpstr>Mileage 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Standardized Mileage Chart 2021-01-21.xlsx</dc:title>
  <dc:subject/>
  <dc:creator>mneff</dc:creator>
  <cp:keywords/>
  <dc:description/>
  <cp:lastModifiedBy>Charles, Christopher</cp:lastModifiedBy>
  <cp:revision/>
  <cp:lastPrinted>2022-06-14T20:07:17Z</cp:lastPrinted>
  <dcterms:created xsi:type="dcterms:W3CDTF">2021-11-01T22:47:08Z</dcterms:created>
  <dcterms:modified xsi:type="dcterms:W3CDTF">2023-01-03T19:36:02Z</dcterms:modified>
  <cp:category/>
  <cp:contentStatus/>
</cp:coreProperties>
</file>